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roslo.sharepoint.com/sites/Seksjon2-Mlbruksrapportering/Shared Documents/Tilsyn/Tilsynsrapporter 2026/Publisering nettsidene/"/>
    </mc:Choice>
  </mc:AlternateContent>
  <xr:revisionPtr revIDLastSave="0" documentId="8_{A22AEE4F-15D3-4A22-BD4A-5A9ECFEE306D}" xr6:coauthVersionLast="47" xr6:coauthVersionMax="47" xr10:uidLastSave="{00000000-0000-0000-0000-000000000000}"/>
  <bookViews>
    <workbookView xWindow="-120" yWindow="-120" windowWidth="51840" windowHeight="21120" activeTab="1" xr2:uid="{D04F2A8E-14CD-47FD-87B5-BA438F28BA9F}"/>
  </bookViews>
  <sheets>
    <sheet name="Departementer" sheetId="1" r:id="rId1"/>
    <sheet name="Virksomhet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E21" i="1"/>
  <c r="I6" i="1"/>
  <c r="I13" i="1"/>
  <c r="I8" i="1"/>
  <c r="I4" i="1"/>
  <c r="I14" i="1"/>
  <c r="I17" i="1"/>
  <c r="I16" i="1"/>
  <c r="I15" i="1"/>
  <c r="I20" i="1"/>
  <c r="I12" i="1"/>
  <c r="I5" i="1"/>
  <c r="I9" i="1"/>
  <c r="I11" i="1"/>
  <c r="I18" i="1"/>
  <c r="I10" i="1"/>
  <c r="I7" i="1"/>
  <c r="I19" i="1"/>
  <c r="H13" i="1"/>
  <c r="H8" i="1"/>
  <c r="H4" i="1"/>
  <c r="H14" i="1"/>
  <c r="H17" i="1"/>
  <c r="H16" i="1"/>
  <c r="H15" i="1"/>
  <c r="H20" i="1"/>
  <c r="H12" i="1"/>
  <c r="H5" i="1"/>
  <c r="H9" i="1"/>
  <c r="H11" i="1"/>
  <c r="H18" i="1"/>
  <c r="H10" i="1"/>
  <c r="H7" i="1"/>
  <c r="H19" i="1"/>
  <c r="H6" i="1"/>
  <c r="C21" i="1" l="1"/>
  <c r="D21" i="1" s="1"/>
  <c r="F21" i="1"/>
  <c r="G21" i="1" s="1"/>
  <c r="J12" i="1"/>
  <c r="J20" i="1"/>
  <c r="H21" i="1"/>
  <c r="J15" i="1"/>
  <c r="J16" i="1"/>
  <c r="J9" i="1"/>
  <c r="J5" i="1"/>
  <c r="J17" i="1"/>
  <c r="J14" i="1"/>
  <c r="J4" i="1"/>
  <c r="J6" i="1"/>
  <c r="J7" i="1"/>
  <c r="I21" i="1"/>
  <c r="J19" i="1"/>
  <c r="J11" i="1"/>
  <c r="J10" i="1"/>
  <c r="J18" i="1"/>
  <c r="J13" i="1"/>
  <c r="J8" i="1"/>
  <c r="J21" i="1" l="1"/>
</calcChain>
</file>

<file path=xl/sharedStrings.xml><?xml version="1.0" encoding="utf-8"?>
<sst xmlns="http://schemas.openxmlformats.org/spreadsheetml/2006/main" count="375" uniqueCount="363">
  <si>
    <t>Arbeids- og inkluderingsdepartementet</t>
  </si>
  <si>
    <t>Barne- og familiedepartementet</t>
  </si>
  <si>
    <t>Digitaliserings- og forvaltningsdepartementet</t>
  </si>
  <si>
    <t>Energidepartementet</t>
  </si>
  <si>
    <t>Finansdepartementet</t>
  </si>
  <si>
    <t>Forsvarsdepartementet</t>
  </si>
  <si>
    <t>Helse- og omsorgsdepartementet</t>
  </si>
  <si>
    <t>Justis- og beredskapsdepartementet</t>
  </si>
  <si>
    <t>Klima- og miljødepartementet</t>
  </si>
  <si>
    <t>Kommunal- og distriktsdepartementet</t>
  </si>
  <si>
    <t>Kultur- og likestillingsdepartementet</t>
  </si>
  <si>
    <t>Kunnskapsdepartementet</t>
  </si>
  <si>
    <t>Landbruks- og matdepartementet</t>
  </si>
  <si>
    <t>Nærings- og fiskeridepartementet</t>
  </si>
  <si>
    <t>Samferdselsdepartementet</t>
  </si>
  <si>
    <t>Statsministerens kontor</t>
  </si>
  <si>
    <t>Utenriksdepartementet</t>
  </si>
  <si>
    <t>Departement</t>
  </si>
  <si>
    <t>Kolonne15</t>
  </si>
  <si>
    <t>Kolonne16</t>
  </si>
  <si>
    <t>Kolonne17</t>
  </si>
  <si>
    <t>Kolonne18</t>
  </si>
  <si>
    <t>Kolonne19</t>
  </si>
  <si>
    <t>Total nynorskmengde</t>
  </si>
  <si>
    <t>Ordmengde regjeringsdokumenter</t>
  </si>
  <si>
    <t>Ordmengde nytt på nett</t>
  </si>
  <si>
    <t>Regjeringen.no samlet</t>
  </si>
  <si>
    <t>Nynorskmengde regjeringsdokumenter</t>
  </si>
  <si>
    <t>Nynorskmengde nytt på nett</t>
  </si>
  <si>
    <t>Total ordmengde</t>
  </si>
  <si>
    <t>havarikommisjonen.no</t>
  </si>
  <si>
    <t>Forsvarsstaben</t>
  </si>
  <si>
    <t>forsvaret.no</t>
  </si>
  <si>
    <t>vegvesen.no</t>
  </si>
  <si>
    <t>Domstoladministrasjonen</t>
  </si>
  <si>
    <t>domstol.no</t>
  </si>
  <si>
    <t>Bioteknologirådet</t>
  </si>
  <si>
    <t>bioteknologiradet.no</t>
  </si>
  <si>
    <t>vea-fs.no</t>
  </si>
  <si>
    <t>Utdanningsdirektoratet (Udir)</t>
  </si>
  <si>
    <t>udir.no</t>
  </si>
  <si>
    <t>Finanstilsynet</t>
  </si>
  <si>
    <t>finanstilsynet.no</t>
  </si>
  <si>
    <t>Justervesenet</t>
  </si>
  <si>
    <t>justervesenet.no</t>
  </si>
  <si>
    <t>Norsk filminstitutt (NFI)</t>
  </si>
  <si>
    <t>nfi.no</t>
  </si>
  <si>
    <t>nokut.no</t>
  </si>
  <si>
    <t>Statens sivilrettsforvaltning</t>
  </si>
  <si>
    <t>sivilrett.no</t>
  </si>
  <si>
    <t>Medietilsynet</t>
  </si>
  <si>
    <t>medietilsynet.no</t>
  </si>
  <si>
    <t>Klagenemndssekretariatet</t>
  </si>
  <si>
    <t>klagenemndssekretariatet.no</t>
  </si>
  <si>
    <t>nav.no</t>
  </si>
  <si>
    <t>Sjøfartsdirektoratet</t>
  </si>
  <si>
    <t>sdir.no</t>
  </si>
  <si>
    <t>Patentstyret</t>
  </si>
  <si>
    <t>patentstyret.no</t>
  </si>
  <si>
    <t>nsm.no</t>
  </si>
  <si>
    <t>sykehusinnkjop.no</t>
  </si>
  <si>
    <t>gjenopptakelse.no</t>
  </si>
  <si>
    <t>Statsbygg</t>
  </si>
  <si>
    <t>statsbygg.no</t>
  </si>
  <si>
    <t>Riksantikvaren (Direktoratet for kulturminneforvaltning)</t>
  </si>
  <si>
    <t>riksantikvaren.no</t>
  </si>
  <si>
    <t>brreg.no</t>
  </si>
  <si>
    <t>Norsk pasientskadeerstatning</t>
  </si>
  <si>
    <t>npe.no</t>
  </si>
  <si>
    <t>Universitetet i Stavanger (UiS)</t>
  </si>
  <si>
    <t>uis.no</t>
  </si>
  <si>
    <t>Riksteatret</t>
  </si>
  <si>
    <t>riksteatret.no</t>
  </si>
  <si>
    <t>nmh.no</t>
  </si>
  <si>
    <t>Luftfartstilsynet</t>
  </si>
  <si>
    <t>luftfartstilsynet.no</t>
  </si>
  <si>
    <t>Statistisk sentralbyrå</t>
  </si>
  <si>
    <t>ssb.no</t>
  </si>
  <si>
    <t>Kriminalomsorgsdirektoratet</t>
  </si>
  <si>
    <t>kriminalomsorgen.no</t>
  </si>
  <si>
    <t>nkom.no</t>
  </si>
  <si>
    <t>Regjeringsadvokaten</t>
  </si>
  <si>
    <t>regjeringsadvokaten.no</t>
  </si>
  <si>
    <t>Norsk akkreditering</t>
  </si>
  <si>
    <t>akkreditert.no</t>
  </si>
  <si>
    <t>Kystverket</t>
  </si>
  <si>
    <t>kystverket.no</t>
  </si>
  <si>
    <t>Direktoratet for utviklingssamarbeid (Norad)</t>
  </si>
  <si>
    <t>norad.no</t>
  </si>
  <si>
    <t>Jernbanedirektoratet</t>
  </si>
  <si>
    <t>jernbanedirektoratet.no</t>
  </si>
  <si>
    <t>nhh.no</t>
  </si>
  <si>
    <t>Nord universitet</t>
  </si>
  <si>
    <t>nord.no</t>
  </si>
  <si>
    <t>voldsoffererstatning.no</t>
  </si>
  <si>
    <t>hivolda.no</t>
  </si>
  <si>
    <t>konfliktraadet.no</t>
  </si>
  <si>
    <t>Mattilsynet</t>
  </si>
  <si>
    <t>mattilsynet.no</t>
  </si>
  <si>
    <t>helfo.no</t>
  </si>
  <si>
    <t>Statens jernbanetilsyn</t>
  </si>
  <si>
    <t>sjt.no</t>
  </si>
  <si>
    <t>foreldreutvalgene.no</t>
  </si>
  <si>
    <t>forbrukerradet.no</t>
  </si>
  <si>
    <t>norec.no</t>
  </si>
  <si>
    <t>Oslomet – storbyuniversitetet</t>
  </si>
  <si>
    <t>oslomet.no</t>
  </si>
  <si>
    <t>Arkitektur- og designhøgskolen i Oslo (AHO)</t>
  </si>
  <si>
    <t>aho.no</t>
  </si>
  <si>
    <t>nve.no</t>
  </si>
  <si>
    <t>koro.no</t>
  </si>
  <si>
    <t>eksfin.no</t>
  </si>
  <si>
    <t>imdi.no</t>
  </si>
  <si>
    <t>toll.no</t>
  </si>
  <si>
    <t>havtil.no</t>
  </si>
  <si>
    <t>nmbu.no</t>
  </si>
  <si>
    <t>nupi.no</t>
  </si>
  <si>
    <t>Arbeidsretten</t>
  </si>
  <si>
    <t>arbeidsretten.no</t>
  </si>
  <si>
    <t>dirmin.no</t>
  </si>
  <si>
    <t>Husbanken</t>
  </si>
  <si>
    <t>husbanken.no</t>
  </si>
  <si>
    <t>dibk.no</t>
  </si>
  <si>
    <t>Meteorologisk institutt</t>
  </si>
  <si>
    <t>met.no</t>
  </si>
  <si>
    <t>ntnu.no</t>
  </si>
  <si>
    <t>uit.no</t>
  </si>
  <si>
    <t>dmp.no</t>
  </si>
  <si>
    <t>Lånekassen (Statens lånekasse for utdanning)</t>
  </si>
  <si>
    <t>lanekassen.no</t>
  </si>
  <si>
    <t>Kunsthøgskolen i Oslo (KHiO)</t>
  </si>
  <si>
    <t>khio.no</t>
  </si>
  <si>
    <t>Riksadvokaten</t>
  </si>
  <si>
    <t>riksadvokaten.no</t>
  </si>
  <si>
    <t>Barne-, ungdoms- og familiedirektoratet (Bufdir)</t>
  </si>
  <si>
    <t>bufdir.no</t>
  </si>
  <si>
    <t>Landbruksdirektoratet</t>
  </si>
  <si>
    <t>landbruksdirektoratet.no</t>
  </si>
  <si>
    <t>Nasjonalmuseet for kunst, arkitektur og design</t>
  </si>
  <si>
    <t>nasjonalmuseet.no</t>
  </si>
  <si>
    <t>Statens arbeidsmiljøinstitutt</t>
  </si>
  <si>
    <t>stami.no</t>
  </si>
  <si>
    <t>Høgskolen i Østfold (HiØ)</t>
  </si>
  <si>
    <t>hiof.no</t>
  </si>
  <si>
    <t>Norsk romsenter (NRS)</t>
  </si>
  <si>
    <t>romdirektoratet.no</t>
  </si>
  <si>
    <t>Universitetet i Oslo (UiO)</t>
  </si>
  <si>
    <t>uio.no</t>
  </si>
  <si>
    <t>hi.no</t>
  </si>
  <si>
    <t>Folkehelseinstituttet (FHI)</t>
  </si>
  <si>
    <t>fhi.no</t>
  </si>
  <si>
    <t>dsa.no</t>
  </si>
  <si>
    <t>helseklage.no</t>
  </si>
  <si>
    <t>Nasjonalt ID-senter</t>
  </si>
  <si>
    <t>nidsenter.no</t>
  </si>
  <si>
    <t>kulturdirektoratet.no</t>
  </si>
  <si>
    <t>hvl.no</t>
  </si>
  <si>
    <t>Statens helsetilsyn</t>
  </si>
  <si>
    <t>helsetilsynet.no</t>
  </si>
  <si>
    <t>norges-bank.no</t>
  </si>
  <si>
    <t>Datatilsynet</t>
  </si>
  <si>
    <t>datatilsynet.no</t>
  </si>
  <si>
    <t>sikt.no</t>
  </si>
  <si>
    <t>bvhn.no</t>
  </si>
  <si>
    <t>Bane NOR SF</t>
  </si>
  <si>
    <t>banenor.no</t>
  </si>
  <si>
    <t>skatteetaten.no</t>
  </si>
  <si>
    <t>Sokkeldirektoratet</t>
  </si>
  <si>
    <t>sodir.no</t>
  </si>
  <si>
    <t>Fiskeridirektoratet</t>
  </si>
  <si>
    <t>fiskeridirektoratet.no</t>
  </si>
  <si>
    <t>Nasjonalbiblioteket (NB)</t>
  </si>
  <si>
    <t>nb.no</t>
  </si>
  <si>
    <t>nih.no</t>
  </si>
  <si>
    <t>ldo.no</t>
  </si>
  <si>
    <t>Digitaliseringsdirektoratet</t>
  </si>
  <si>
    <t>digdir.no</t>
  </si>
  <si>
    <t>vinmonopolet.no</t>
  </si>
  <si>
    <t>usn.no</t>
  </si>
  <si>
    <t>Artsdatabanken</t>
  </si>
  <si>
    <t>artsdatabanken.no</t>
  </si>
  <si>
    <t>Forsvarets forskingsinstitutt (FFI)</t>
  </si>
  <si>
    <t>ffi.no</t>
  </si>
  <si>
    <t>htu.no</t>
  </si>
  <si>
    <t>riksmekleren.no</t>
  </si>
  <si>
    <t>Lotteri- og stiftelsestilsynet</t>
  </si>
  <si>
    <t>lottstift.no</t>
  </si>
  <si>
    <t>okokrim.no</t>
  </si>
  <si>
    <t>spesialenheten.no</t>
  </si>
  <si>
    <t>pst.no</t>
  </si>
  <si>
    <t>forskningsetikk.no</t>
  </si>
  <si>
    <t>Utlendingsnemnda (UNE)</t>
  </si>
  <si>
    <t>une.no</t>
  </si>
  <si>
    <t>Distriktssenteret – kompetansesenter for distriktsutvikling</t>
  </si>
  <si>
    <t>distriktssenteret.no</t>
  </si>
  <si>
    <t>inn.no</t>
  </si>
  <si>
    <t>Vegtilsynet</t>
  </si>
  <si>
    <t>vt.no</t>
  </si>
  <si>
    <t>Forsvarsbygg</t>
  </si>
  <si>
    <t>forsvarsbygg.no</t>
  </si>
  <si>
    <t>Universitetet i Agder (UiA)</t>
  </si>
  <si>
    <t>uia.no</t>
  </si>
  <si>
    <t>Norsk polarinstitutt</t>
  </si>
  <si>
    <t>npolar.no</t>
  </si>
  <si>
    <t>politihogskolen.no</t>
  </si>
  <si>
    <t>Trygderetten</t>
  </si>
  <si>
    <t>trygderetten.no</t>
  </si>
  <si>
    <t>barneombudet.no</t>
  </si>
  <si>
    <t>forbrukertilsynet.no</t>
  </si>
  <si>
    <t>Arbeidstilsynet</t>
  </si>
  <si>
    <t>arbeidstilsynet.no</t>
  </si>
  <si>
    <t>Norsk institutt for bioøkonomi (NIBIO)</t>
  </si>
  <si>
    <t>nibio.no</t>
  </si>
  <si>
    <t>Diskrimineringsnemnda</t>
  </si>
  <si>
    <t>diskrimineringsnemnda.no</t>
  </si>
  <si>
    <t>Veterinærinstituttet</t>
  </si>
  <si>
    <t>vetinst.no</t>
  </si>
  <si>
    <t>valg.no</t>
  </si>
  <si>
    <t>Direktoratet for forvaltning og økonomistyring (DFØ)</t>
  </si>
  <si>
    <t>dfo.no</t>
  </si>
  <si>
    <t>Universitetet i Bergen (UiB)</t>
  </si>
  <si>
    <t>uib.no</t>
  </si>
  <si>
    <t>Helsedirektoratet</t>
  </si>
  <si>
    <t>helsedirektoratet.no</t>
  </si>
  <si>
    <t>Konkurransetilsynet</t>
  </si>
  <si>
    <t>konkurransetilsynet.no</t>
  </si>
  <si>
    <t>politiet.no</t>
  </si>
  <si>
    <t>arkivverket.no</t>
  </si>
  <si>
    <t>mpk.no</t>
  </si>
  <si>
    <t>forskningsradet.no</t>
  </si>
  <si>
    <t>Norsk kulturminnefond (Kulturminnefondet)</t>
  </si>
  <si>
    <t>kulturminnefondet.no</t>
  </si>
  <si>
    <t>ngu.no</t>
  </si>
  <si>
    <t>Kartverket</t>
  </si>
  <si>
    <t>kartverket.no</t>
  </si>
  <si>
    <t>kulturtanken.no</t>
  </si>
  <si>
    <t>Utlendingsdirektoratet (UDI)</t>
  </si>
  <si>
    <t>udi.no</t>
  </si>
  <si>
    <t>himolde.no</t>
  </si>
  <si>
    <t>Statens pensjonskasse</t>
  </si>
  <si>
    <t>spk.no</t>
  </si>
  <si>
    <t>Miljødirektoratet</t>
  </si>
  <si>
    <t>miljodirektoratet.no</t>
  </si>
  <si>
    <t>hkdir.no</t>
  </si>
  <si>
    <t>helsenorge.no</t>
  </si>
  <si>
    <t>statped.no</t>
  </si>
  <si>
    <t>innovasjonnorge.no</t>
  </si>
  <si>
    <t>tilsynet.no</t>
  </si>
  <si>
    <t>22. juli-senteret</t>
  </si>
  <si>
    <t>22julisenteret.no</t>
  </si>
  <si>
    <t>dagligvaretilsynet.no</t>
  </si>
  <si>
    <t>nidarosdomen.no</t>
  </si>
  <si>
    <t>garantikassen.no</t>
  </si>
  <si>
    <t>norskdekommisjonering.no</t>
  </si>
  <si>
    <t>deksa.no</t>
  </si>
  <si>
    <t>sgp.norgov.no</t>
  </si>
  <si>
    <t>fma.no</t>
  </si>
  <si>
    <t>forsvarshistoriskmuseum.no</t>
  </si>
  <si>
    <t>ukom.no</t>
  </si>
  <si>
    <t>hovedredningssentralen.no</t>
  </si>
  <si>
    <t>sivilklareringsmyndighet.no</t>
  </si>
  <si>
    <t>Virksomhet</t>
  </si>
  <si>
    <t>Nettsted</t>
  </si>
  <si>
    <t>Kommentar</t>
  </si>
  <si>
    <t>Innhøsting feilet.</t>
  </si>
  <si>
    <t>Samlet innhold (nob + nno)</t>
  </si>
  <si>
    <t>Ordmengde nytt på nett (nob+nno)</t>
  </si>
  <si>
    <t>Språkrådet</t>
  </si>
  <si>
    <t>sprakradet.no</t>
  </si>
  <si>
    <t>257 062</t>
  </si>
  <si>
    <t xml:space="preserve">Dersom du vil se ordmengdene, finnes disse i skjulte kolonner i dette regnearket. </t>
  </si>
  <si>
    <t>Barneombudet</t>
  </si>
  <si>
    <t>Barneverns- og helsenemnda</t>
  </si>
  <si>
    <t>Brønnøysundregistrene</t>
  </si>
  <si>
    <t>Dagligvaretilsynet</t>
  </si>
  <si>
    <t>De nasjonale forskningsetiske komiteene</t>
  </si>
  <si>
    <t xml:space="preserve">Forsvarsmateriell </t>
  </si>
  <si>
    <t>Direktoratet for høyere utdanning og kompetanse (HK-dir)</t>
  </si>
  <si>
    <t>Direktoratet for mineralforvaltning med Bergmesteren for Svalbard</t>
  </si>
  <si>
    <t>Forbrukerrådet</t>
  </si>
  <si>
    <t>Forbrukertilsynet</t>
  </si>
  <si>
    <t>Foreldreutvalget for grunnopplæringen (FUG)</t>
  </si>
  <si>
    <t>Garantikassen for fiskere</t>
  </si>
  <si>
    <t xml:space="preserve">Forsvarshistorisk museum </t>
  </si>
  <si>
    <t>Havindustritilsynet</t>
  </si>
  <si>
    <t>Hovedredningssentralen</t>
  </si>
  <si>
    <t>Husleietvistutvalget</t>
  </si>
  <si>
    <t>Innovasjon Norge</t>
  </si>
  <si>
    <t>Kontoret for voldsoffererstatning</t>
  </si>
  <si>
    <t>Kulturdirektoratet</t>
  </si>
  <si>
    <t>Kunst i offentlige rom (KORO)</t>
  </si>
  <si>
    <t>Likestillings- og diskrimineringsombudet</t>
  </si>
  <si>
    <t>Nasjonalt klageorgan for helsetjenesten (Helseklage)</t>
  </si>
  <si>
    <t>Nidaros domkirkes restaureringsarbeider</t>
  </si>
  <si>
    <t>Norges Bank</t>
  </si>
  <si>
    <t>Norges geologiske undersøkelse (NGU)</t>
  </si>
  <si>
    <t>Norges grønne fagskole - Vea</t>
  </si>
  <si>
    <t>Norsk utenrikspolitisk institutt (NUPI)</t>
  </si>
  <si>
    <t>Riksmekleren</t>
  </si>
  <si>
    <t>Spesialenheten for politisaker</t>
  </si>
  <si>
    <t>Statens havarikommisjon</t>
  </si>
  <si>
    <t>Valgdirektoratet</t>
  </si>
  <si>
    <t>Tolletaten</t>
  </si>
  <si>
    <t>Skatteetaten</t>
  </si>
  <si>
    <t>Samlet nynorskprosent</t>
  </si>
  <si>
    <t>Nynorskprosent i samlet innhold per 2025</t>
  </si>
  <si>
    <t>Nynorskprosent i nytt på nett</t>
  </si>
  <si>
    <t>dss.dep.no</t>
  </si>
  <si>
    <t>Advokattilsynet</t>
  </si>
  <si>
    <t>Eksportfinansiering Norge (EKSFIN)</t>
  </si>
  <si>
    <t>Konfliktrådet</t>
  </si>
  <si>
    <t>Innhøsting feilet</t>
  </si>
  <si>
    <t>Ingen nynorsk i nytt på nett</t>
  </si>
  <si>
    <t>Høgskolen i Volda (HVO)</t>
  </si>
  <si>
    <t>Maritim pensjonskasse</t>
  </si>
  <si>
    <t>Norsk senter for utvekslingssamarbeid (Norec)</t>
  </si>
  <si>
    <t>Høgskolen på Vestlandet (HVL)</t>
  </si>
  <si>
    <t>Ingen ny tekst i nytt på nett.</t>
  </si>
  <si>
    <t xml:space="preserve">Noe nynorsk, men under 1 %. </t>
  </si>
  <si>
    <t>NB: høstematerialet er mye større enn i 2024, tallene kan derfor ikke sammenlignes med 2024-tallene.</t>
  </si>
  <si>
    <t>Nynorskprosent i stortingsdokumenter</t>
  </si>
  <si>
    <t>Norges musikkhøgskole (NMH)</t>
  </si>
  <si>
    <t>Sikt – kunnskapssektorens tjenesteleverandør (tidligere Unit)</t>
  </si>
  <si>
    <t>Sivil klareringsmyndighet (SKM)</t>
  </si>
  <si>
    <t>Statens undersøkelseskommisjon for helse- og omsorgstjenesten</t>
  </si>
  <si>
    <t>Statens graderte plattformtjenester</t>
  </si>
  <si>
    <t>Arbeids- og velferdsdirektoratet (NAV)</t>
  </si>
  <si>
    <t>AS Vinmonopolet</t>
  </si>
  <si>
    <t>Direktoratet for strålevern og atomsikkerhet (DSA)</t>
  </si>
  <si>
    <t>Kulturtanken – Den kulturelle skolesekken Norge</t>
  </si>
  <si>
    <t>Nasjonal kommunikasjonsmyndighet (Nkom)</t>
  </si>
  <si>
    <t>Nasjonal sikkerhetsmyndighet (NSM)</t>
  </si>
  <si>
    <t>Nasjonalt organ for kvalitet i utdanningen (NOKUT)</t>
  </si>
  <si>
    <t>Norges forskningsråd (Forskningsrådet)</t>
  </si>
  <si>
    <t>Norges handelshøyskole (NHH)</t>
  </si>
  <si>
    <t>Norges idrettshøgskole (NIH)</t>
  </si>
  <si>
    <t>Norges miljø- og biovitenskapelige universitet (NMBU)</t>
  </si>
  <si>
    <t>Norges teknisk-naturvitenskapelige universitet (NTNU)</t>
  </si>
  <si>
    <t>Norges vassdrags- og energidirektorat (NVE)</t>
  </si>
  <si>
    <t>Norsk helsenett SF</t>
  </si>
  <si>
    <t>Norsk nukleær dekommisjonering (NND)</t>
  </si>
  <si>
    <t>Politidirektoratet (POD)</t>
  </si>
  <si>
    <t>Politiets sikkerhetstjeneste (PST)</t>
  </si>
  <si>
    <t>Politihøgskolen (PHS)</t>
  </si>
  <si>
    <t>Sykehusinnkjøp HF</t>
  </si>
  <si>
    <t>Statens vegvesen (Vegvesenet)</t>
  </si>
  <si>
    <t>Statped – statlig spesialpedagogisk tjeneste</t>
  </si>
  <si>
    <t>Departementenes sikkerhets- og serviceorganisasjon (DSS)</t>
  </si>
  <si>
    <t>Universitetet i Tromsø – Norges arktiske universitet (UiT)</t>
  </si>
  <si>
    <t>Universitetet i Innlandet (INN)</t>
  </si>
  <si>
    <t>Universitetet i Sørøst-Norge (USN)</t>
  </si>
  <si>
    <t>Arkivverket (nå Nasjonalarkivet)</t>
  </si>
  <si>
    <t>Direktoratet for byggkvalitet (DIBK</t>
  </si>
  <si>
    <t>Direktoratet for eksportkontroll og sanksjoner (DEKSA)</t>
  </si>
  <si>
    <t>Direktoratet for medisinske produkter (DMP)</t>
  </si>
  <si>
    <t>Havforskningsinstituttet</t>
  </si>
  <si>
    <t>Helfo (Helseøkonomiforvaltningen)</t>
  </si>
  <si>
    <t>Høgskolen i Molde – vitenskapelig høgskole i logistikk (HiMolde)</t>
  </si>
  <si>
    <t>Høyesterett (Norges høyesterett)</t>
  </si>
  <si>
    <t>Integrerings- og mangfoldsdirektoratet (Imdi)</t>
  </si>
  <si>
    <t>Kommisjonen for gjenopptakelse av straffesaker (Gjenopptakelseskommisjonen)</t>
  </si>
  <si>
    <t xml:space="preserve">Økokrim </t>
  </si>
  <si>
    <t>Ingen nynorsk i nytt på nett.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</si>
</sst>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r_-;\-* #,##0\ _k_r_-;_-* &quot;-&quot;\ _k_r_-;_-@_-"/>
  </numFmts>
  <fonts count="19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A7D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4" fillId="0" borderId="2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7" applyNumberFormat="0" applyAlignment="0" applyProtection="0"/>
    <xf numFmtId="0" fontId="13" fillId="6" borderId="1" applyNumberFormat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6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18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18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18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18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18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</cellStyleXfs>
  <cellXfs count="15">
    <xf numFmtId="0" fontId="0" fillId="0" borderId="0" xfId="0"/>
    <xf numFmtId="0" fontId="5" fillId="4" borderId="3" xfId="3" applyFont="1" applyBorder="1"/>
    <xf numFmtId="164" fontId="0" fillId="0" borderId="0" xfId="0" applyNumberFormat="1"/>
    <xf numFmtId="0" fontId="5" fillId="5" borderId="12" xfId="10" applyFont="1" applyBorder="1"/>
    <xf numFmtId="164" fontId="5" fillId="5" borderId="13" xfId="10" applyNumberFormat="1" applyFont="1" applyBorder="1"/>
    <xf numFmtId="164" fontId="5" fillId="5" borderId="11" xfId="10" applyNumberFormat="1" applyFont="1" applyBorder="1"/>
    <xf numFmtId="164" fontId="14" fillId="7" borderId="8" xfId="13" applyNumberFormat="1"/>
    <xf numFmtId="0" fontId="3" fillId="4" borderId="1" xfId="3"/>
    <xf numFmtId="164" fontId="0" fillId="0" borderId="0" xfId="0" applyNumberFormat="1" applyAlignment="1">
      <alignment horizontal="right" indent="2"/>
    </xf>
    <xf numFmtId="0" fontId="5" fillId="4" borderId="3" xfId="3" applyFont="1" applyBorder="1" applyAlignment="1">
      <alignment wrapText="1"/>
    </xf>
    <xf numFmtId="164" fontId="1" fillId="2" borderId="0" xfId="1" applyNumberFormat="1"/>
    <xf numFmtId="0" fontId="0" fillId="33" borderId="0" xfId="0" applyFill="1"/>
    <xf numFmtId="0" fontId="0" fillId="34" borderId="0" xfId="0" applyFill="1"/>
    <xf numFmtId="164" fontId="0" fillId="0" borderId="0" xfId="0" applyNumberFormat="1" applyAlignment="1">
      <alignment wrapText="1"/>
    </xf>
    <xf numFmtId="0" fontId="0" fillId="35" borderId="0" xfId="0" applyFill="1"/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Dårleg" xfId="2" builtinId="27" customBuiltin="1"/>
    <cellStyle name="Forklarande tekst" xfId="16" builtinId="53" customBuiltin="1"/>
    <cellStyle name="God" xfId="1" builtinId="26" customBuiltin="1"/>
    <cellStyle name="Inndata" xfId="3" builtinId="20" customBuiltin="1"/>
    <cellStyle name="Kontrollcelle" xfId="13" builtinId="23" customBuiltin="1"/>
    <cellStyle name="Kopla celle" xfId="4" builtinId="24" customBuiltin="1"/>
    <cellStyle name="Merknad" xfId="15" builtinId="10" customBuiltin="1"/>
    <cellStyle name="Normal" xfId="0" builtinId="0"/>
    <cellStyle name="Nøytral" xfId="10" builtinId="28" customBuiltin="1"/>
    <cellStyle name="Overskrift 1" xfId="6" builtinId="16" customBuiltin="1"/>
    <cellStyle name="Overskrift 2" xfId="7" builtinId="17" customBuiltin="1"/>
    <cellStyle name="Overskrift 3" xfId="8" builtinId="18" customBuiltin="1"/>
    <cellStyle name="Overskrift 4" xfId="9" builtinId="19" customBuiltin="1"/>
    <cellStyle name="Tittel" xfId="5" builtinId="15" customBuiltin="1"/>
    <cellStyle name="Totalt" xfId="17" builtinId="25" customBuiltin="1"/>
    <cellStyle name="Utdata" xfId="11" builtinId="21" customBuiltin="1"/>
    <cellStyle name="Uthevingsfarge 1" xfId="18" builtinId="29" customBuiltin="1"/>
    <cellStyle name="Uthevingsfarge 2" xfId="22" builtinId="33" customBuiltin="1"/>
    <cellStyle name="Uthevingsfarge 3" xfId="26" builtinId="37" customBuiltin="1"/>
    <cellStyle name="Uthevingsfarge 4" xfId="30" builtinId="41" customBuiltin="1"/>
    <cellStyle name="Uthevingsfarge 5" xfId="34" builtinId="45" customBuiltin="1"/>
    <cellStyle name="Uthevingsfarge 6" xfId="38" builtinId="49" customBuiltin="1"/>
    <cellStyle name="Utrekning" xfId="12" builtinId="22" customBuiltin="1"/>
    <cellStyle name="Varseltekst" xfId="14" builtinId="11" customBuiltin="1"/>
  </cellStyles>
  <dxfs count="18">
    <dxf>
      <font>
        <color rgb="FF9C0006"/>
      </font>
      <fill>
        <patternFill>
          <bgColor rgb="FFFFC7CE"/>
        </patternFill>
      </fill>
    </dxf>
    <dxf>
      <numFmt numFmtId="164" formatCode="_-* #,##0\ _k_r_-;\-* #,##0\ _k_r_-;_-* &quot;-&quot;\ _k_r_-;_-@_-"/>
    </dxf>
    <dxf>
      <numFmt numFmtId="164" formatCode="_-* #,##0\ _k_r_-;\-* #,##0\ _k_r_-;_-* &quot;-&quot;\ _k_r_-;_-@_-"/>
    </dxf>
    <dxf>
      <numFmt numFmtId="164" formatCode="_-* #,##0\ _k_r_-;\-* #,##0\ _k_r_-;_-* &quot;-&quot;\ _k_r_-;_-@_-"/>
    </dxf>
    <dxf>
      <numFmt numFmtId="164" formatCode="_-* #,##0\ _k_r_-;\-* #,##0\ _k_r_-;_-* &quot;-&quot;\ _k_r_-;_-@_-"/>
    </dxf>
    <dxf>
      <numFmt numFmtId="164" formatCode="_-* #,##0\ _k_r_-;\-* #,##0\ _k_r_-;_-* &quot;-&quot;\ _k_r_-;_-@_-"/>
    </dxf>
    <dxf>
      <numFmt numFmtId="164" formatCode="_-* #,##0\ _k_r_-;\-* #,##0\ _k_r_-;_-* &quot;-&quot;\ _k_r_-;_-@_-"/>
    </dxf>
    <dxf>
      <numFmt numFmtId="164" formatCode="_-* #,##0\ _k_r_-;\-* #,##0\ _k_r_-;_-* &quot;-&quot;\ _k_r_-;_-@_-"/>
    </dxf>
    <dxf>
      <numFmt numFmtId="164" formatCode="_-* #,##0\ _k_r_-;\-* #,##0\ _k_r_-;_-* &quot;-&quot;\ _k_r_-;_-@_-"/>
    </dxf>
    <dxf>
      <numFmt numFmtId="164" formatCode="_-* #,##0\ _k_r_-;\-* #,##0\ _k_r_-;_-* &quot;-&quot;\ _k_r_-;_-@_-"/>
    </dxf>
    <dxf>
      <numFmt numFmtId="164" formatCode="_-* #,##0\ _k_r_-;\-* #,##0\ _k_r_-;_-* &quot;-&quot;\ _k_r_-;_-@_-"/>
    </dxf>
    <dxf>
      <numFmt numFmtId="164" formatCode="_-* #,##0\ _k_r_-;\-* #,##0\ _k_r_-;_-* &quot;-&quot;\ _k_r_-;_-@_-"/>
    </dxf>
    <dxf>
      <numFmt numFmtId="164" formatCode="_-* #,##0\ _k_r_-;\-* #,##0\ _k_r_-;_-* &quot;-&quot;\ _k_r_-;_-@_-"/>
    </dxf>
    <dxf>
      <numFmt numFmtId="164" formatCode="_-* #,##0\ _k_r_-;\-* #,##0\ _k_r_-;_-* &quot;-&quot;\ _k_r_-;_-@_-"/>
    </dxf>
    <dxf>
      <numFmt numFmtId="164" formatCode="_-* #,##0\ _k_r_-;\-* #,##0\ _k_r_-;_-* &quot;-&quot;\ _k_r_-;_-@_-"/>
    </dxf>
    <dxf>
      <border outline="0">
        <top style="thin">
          <color rgb="FF7F7F7F"/>
        </top>
      </border>
    </dxf>
    <dxf>
      <border outline="0"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 outline="0">
        <left style="thin">
          <color rgb="FF7F7F7F"/>
        </left>
        <right style="thin">
          <color rgb="FF7F7F7F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C1417E-6EC3-4FFE-9DB3-F15128A8ABC9}" name="Tabell2" displayName="Tabell2" ref="A3:O20" totalsRowShown="0" headerRowDxfId="17" headerRowBorderDxfId="16" tableBorderDxfId="15" headerRowCellStyle="Inndata">
  <autoFilter ref="A3:O20" xr:uid="{04C1417E-6EC3-4FFE-9DB3-F15128A8ABC9}"/>
  <sortState xmlns:xlrd2="http://schemas.microsoft.com/office/spreadsheetml/2017/richdata2" ref="A4:O20">
    <sortCondition descending="1" ref="J3:J20"/>
  </sortState>
  <tableColumns count="15">
    <tableColumn id="1" xr3:uid="{F23A145D-8DBE-4BA8-9DAA-507E2BC464CB}" name="Departement"/>
    <tableColumn id="2" xr3:uid="{BE055648-AF40-4D57-804C-FF202D3F95D3}" name="Ordmengde regjeringsdokumenter" dataDxfId="14"/>
    <tableColumn id="4" xr3:uid="{407CFE2C-2A10-4314-BA8B-5D48FCE10059}" name="Nynorskmengde regjeringsdokumenter" dataDxfId="13">
      <calculatedColumnFormula>Tabell2[[#This Row],[Ordmengde regjeringsdokumenter]]*Tabell2[[#This Row],[Nynorskprosent i stortingsdokumenter]]/100</calculatedColumnFormula>
    </tableColumn>
    <tableColumn id="3" xr3:uid="{6B3FBC13-8744-4597-9A52-B3CB81C7F0AC}" name="Nynorskprosent i stortingsdokumenter" dataDxfId="12"/>
    <tableColumn id="6" xr3:uid="{87908AA9-BFD7-43C2-8D01-B45E7045D0E9}" name="Ordmengde nytt på nett" dataDxfId="11"/>
    <tableColumn id="5" xr3:uid="{8AC5F0A2-C390-4374-B9F3-EDA81CC248A5}" name="Nynorskmengde nytt på nett" dataDxfId="10">
      <calculatedColumnFormula>Tabell2[[#This Row],[Ordmengde nytt på nett]]*Tabell2[[#This Row],[Nynorskprosent i nytt på nett]]/100</calculatedColumnFormula>
    </tableColumn>
    <tableColumn id="7" xr3:uid="{99C34C65-ABFE-4A65-B9F5-7263C4587764}" name="Nynorskprosent i nytt på nett" dataDxfId="9" dataCellStyle="Normal"/>
    <tableColumn id="11" xr3:uid="{74F17A77-34CE-4DAE-84E2-F67F5F99976D}" name="Total ordmengde" dataDxfId="8">
      <calculatedColumnFormula>B4+E4</calculatedColumnFormula>
    </tableColumn>
    <tableColumn id="12" xr3:uid="{325FF2E5-A3AC-412D-9036-53076631DFB9}" name="Total nynorskmengde" dataDxfId="7">
      <calculatedColumnFormula>(B4*D4/100)+(E4*G4/100)</calculatedColumnFormula>
    </tableColumn>
    <tableColumn id="14" xr3:uid="{41CCCECE-503E-4EB0-8628-19794C8F41B4}" name="Samlet nynorskprosent" dataDxfId="6" dataCellStyle="Normal">
      <calculatedColumnFormula>I4/H4*100</calculatedColumnFormula>
    </tableColumn>
    <tableColumn id="15" xr3:uid="{1CF6B139-3CC6-4636-83FD-86DD17F59D41}" name="Kolonne15"/>
    <tableColumn id="16" xr3:uid="{C1DD5ED2-0100-4C07-BD84-07317B18ACD1}" name="Kolonne16"/>
    <tableColumn id="17" xr3:uid="{80545483-C6A7-4985-9B0B-73B34877352F}" name="Kolonne17"/>
    <tableColumn id="18" xr3:uid="{7495EFCD-1333-47B7-836E-66194E2D4BBD}" name="Kolonne18"/>
    <tableColumn id="19" xr3:uid="{3CF6F8C7-6445-4474-A3BB-EAB5538B2DE7}" name="Kolonne1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73BA11-EAB4-4006-BD58-76066A8413F4}" name="Tabell1" displayName="Tabell1" ref="A1:G159" totalsRowShown="0" headerRowCellStyle="Inndata">
  <autoFilter ref="A1:G159" xr:uid="{7973BA11-EAB4-4006-BD58-76066A8413F4}"/>
  <sortState xmlns:xlrd2="http://schemas.microsoft.com/office/spreadsheetml/2017/richdata2" ref="A2:G159">
    <sortCondition descending="1" ref="F1:F159"/>
  </sortState>
  <tableColumns count="7">
    <tableColumn id="1" xr3:uid="{B6D59C4F-9C42-47F2-A9F3-9495F716D189}" name="Virksomhet"/>
    <tableColumn id="2" xr3:uid="{2A721EEF-4319-4825-B202-B4B58932185D}" name="Nettsted"/>
    <tableColumn id="3" xr3:uid="{C4AA123F-434B-412A-8AB0-279C10226480}" name="Samlet innhold (nob + nno)" dataDxfId="5"/>
    <tableColumn id="4" xr3:uid="{1215E244-8CD5-4E96-B45B-6EC2A54E8807}" name="Nynorskprosent i samlet innhold per 2025" dataDxfId="4"/>
    <tableColumn id="5" xr3:uid="{8FC81A33-96F5-4961-8BEB-9D158D667E3D}" name="Ordmengde nytt på nett (nob+nno)" dataDxfId="3"/>
    <tableColumn id="6" xr3:uid="{65291DDA-9DE0-461D-A804-5863A9258250}" name="Nynorskprosent i nytt på nett" dataDxfId="2"/>
    <tableColumn id="7" xr3:uid="{37FA999A-A0C4-47AA-A351-0A03DA9C68FC}" name="Kommentar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EF845-3B52-461C-8657-684188DA48D0}">
  <sheetPr>
    <tabColor theme="3" tint="0.749992370372631"/>
  </sheetPr>
  <dimension ref="A3:O24"/>
  <sheetViews>
    <sheetView zoomScale="130" zoomScaleNormal="130" workbookViewId="0">
      <selection activeCell="Q5" sqref="Q5"/>
    </sheetView>
  </sheetViews>
  <sheetFormatPr defaultRowHeight="15" x14ac:dyDescent="0.25"/>
  <cols>
    <col min="1" max="1" width="42.42578125" customWidth="1"/>
    <col min="2" max="2" width="36" hidden="1" customWidth="1"/>
    <col min="3" max="3" width="40.42578125" hidden="1" customWidth="1"/>
    <col min="4" max="4" width="36.7109375" customWidth="1"/>
    <col min="5" max="6" width="30.42578125" hidden="1" customWidth="1"/>
    <col min="7" max="7" width="28.28515625" customWidth="1"/>
    <col min="8" max="8" width="19.140625" hidden="1" customWidth="1"/>
    <col min="9" max="9" width="25.28515625" hidden="1" customWidth="1"/>
    <col min="10" max="10" width="22.7109375" customWidth="1"/>
    <col min="11" max="14" width="12.42578125" hidden="1" customWidth="1"/>
    <col min="15" max="15" width="0.7109375" hidden="1" customWidth="1"/>
  </cols>
  <sheetData>
    <row r="3" spans="1:15" x14ac:dyDescent="0.25">
      <c r="A3" s="1" t="s">
        <v>17</v>
      </c>
      <c r="B3" s="1" t="s">
        <v>24</v>
      </c>
      <c r="C3" s="1" t="s">
        <v>27</v>
      </c>
      <c r="D3" s="9" t="s">
        <v>320</v>
      </c>
      <c r="E3" s="1" t="s">
        <v>25</v>
      </c>
      <c r="F3" s="1" t="s">
        <v>28</v>
      </c>
      <c r="G3" s="1" t="s">
        <v>306</v>
      </c>
      <c r="H3" s="1" t="s">
        <v>29</v>
      </c>
      <c r="I3" s="1" t="s">
        <v>23</v>
      </c>
      <c r="J3" s="1" t="s">
        <v>304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22</v>
      </c>
    </row>
    <row r="4" spans="1:15" x14ac:dyDescent="0.25">
      <c r="A4" t="s">
        <v>3</v>
      </c>
      <c r="B4" s="2">
        <v>157260</v>
      </c>
      <c r="C4" s="2">
        <f>Tabell2[[#This Row],[Ordmengde regjeringsdokumenter]]*Tabell2[[#This Row],[Nynorskprosent i stortingsdokumenter]]/100</f>
        <v>90015.624000000011</v>
      </c>
      <c r="D4" s="2">
        <v>57.24</v>
      </c>
      <c r="E4" s="2">
        <v>69190</v>
      </c>
      <c r="F4" s="2">
        <f>Tabell2[[#This Row],[Ordmengde nytt på nett]]*Tabell2[[#This Row],[Nynorskprosent i nytt på nett]]/100</f>
        <v>23303.192000000003</v>
      </c>
      <c r="G4" s="2">
        <v>33.68</v>
      </c>
      <c r="H4" s="2">
        <f t="shared" ref="H4:H20" si="0">B4+E4</f>
        <v>226450</v>
      </c>
      <c r="I4" s="2">
        <f t="shared" ref="I4:I20" si="1">(B4*D4/100)+(E4*G4/100)</f>
        <v>113318.81600000002</v>
      </c>
      <c r="J4" s="10">
        <f t="shared" ref="J4:J20" si="2">I4/H4*100</f>
        <v>50.04142901302717</v>
      </c>
    </row>
    <row r="5" spans="1:15" x14ac:dyDescent="0.25">
      <c r="A5" t="s">
        <v>10</v>
      </c>
      <c r="B5" s="2">
        <v>260925</v>
      </c>
      <c r="C5" s="2">
        <f>Tabell2[[#This Row],[Ordmengde regjeringsdokumenter]]*Tabell2[[#This Row],[Nynorskprosent i stortingsdokumenter]]/100</f>
        <v>97038.007500000007</v>
      </c>
      <c r="D5" s="2">
        <v>37.19</v>
      </c>
      <c r="E5" s="2">
        <v>141569</v>
      </c>
      <c r="F5" s="2">
        <f>Tabell2[[#This Row],[Ordmengde nytt på nett]]*Tabell2[[#This Row],[Nynorskprosent i nytt på nett]]/100</f>
        <v>54390.809800000003</v>
      </c>
      <c r="G5" s="2">
        <v>38.42</v>
      </c>
      <c r="H5" s="2">
        <f t="shared" si="0"/>
        <v>402494</v>
      </c>
      <c r="I5" s="2">
        <f t="shared" si="1"/>
        <v>151428.8173</v>
      </c>
      <c r="J5" s="10">
        <f t="shared" si="2"/>
        <v>37.622627244132829</v>
      </c>
    </row>
    <row r="6" spans="1:15" x14ac:dyDescent="0.25">
      <c r="A6" t="s">
        <v>0</v>
      </c>
      <c r="B6" s="2">
        <v>450624</v>
      </c>
      <c r="C6" s="2">
        <f>Tabell2[[#This Row],[Ordmengde regjeringsdokumenter]]*Tabell2[[#This Row],[Nynorskprosent i stortingsdokumenter]]/100</f>
        <v>209765.47199999998</v>
      </c>
      <c r="D6" s="2">
        <v>46.55</v>
      </c>
      <c r="E6" s="2">
        <v>168864</v>
      </c>
      <c r="F6" s="2">
        <f>Tabell2[[#This Row],[Ordmengde nytt på nett]]*Tabell2[[#This Row],[Nynorskprosent i nytt på nett]]/100</f>
        <v>11938.684799999999</v>
      </c>
      <c r="G6" s="2">
        <v>7.07</v>
      </c>
      <c r="H6" s="2">
        <f t="shared" si="0"/>
        <v>619488</v>
      </c>
      <c r="I6" s="2">
        <f t="shared" si="1"/>
        <v>221704.15679999997</v>
      </c>
      <c r="J6" s="10">
        <f t="shared" si="2"/>
        <v>35.788289167828914</v>
      </c>
    </row>
    <row r="7" spans="1:15" x14ac:dyDescent="0.25">
      <c r="A7" t="s">
        <v>15</v>
      </c>
      <c r="B7" s="2">
        <v>107301</v>
      </c>
      <c r="C7" s="2">
        <f>Tabell2[[#This Row],[Ordmengde regjeringsdokumenter]]*Tabell2[[#This Row],[Nynorskprosent i stortingsdokumenter]]/100</f>
        <v>63854.825099999995</v>
      </c>
      <c r="D7" s="2">
        <v>59.51</v>
      </c>
      <c r="E7" s="2">
        <v>146628</v>
      </c>
      <c r="F7" s="2">
        <f>Tabell2[[#This Row],[Ordmengde nytt på nett]]*Tabell2[[#This Row],[Nynorskprosent i nytt på nett]]/100</f>
        <v>18093.895199999999</v>
      </c>
      <c r="G7" s="2">
        <v>12.34</v>
      </c>
      <c r="H7" s="2">
        <f t="shared" si="0"/>
        <v>253929</v>
      </c>
      <c r="I7" s="2">
        <f t="shared" si="1"/>
        <v>81948.720299999986</v>
      </c>
      <c r="J7" s="10">
        <f t="shared" si="2"/>
        <v>32.272296704984463</v>
      </c>
    </row>
    <row r="8" spans="1:15" x14ac:dyDescent="0.25">
      <c r="A8" t="s">
        <v>2</v>
      </c>
      <c r="B8" s="2">
        <v>177815</v>
      </c>
      <c r="C8" s="2">
        <f>Tabell2[[#This Row],[Ordmengde regjeringsdokumenter]]*Tabell2[[#This Row],[Nynorskprosent i stortingsdokumenter]]/100</f>
        <v>88356.273499999996</v>
      </c>
      <c r="D8" s="2">
        <v>49.69</v>
      </c>
      <c r="E8" s="2">
        <v>214037</v>
      </c>
      <c r="F8" s="2">
        <f>Tabell2[[#This Row],[Ordmengde nytt på nett]]*Tabell2[[#This Row],[Nynorskprosent i nytt på nett]]/100</f>
        <v>18278.759799999996</v>
      </c>
      <c r="G8" s="2">
        <v>8.5399999999999991</v>
      </c>
      <c r="H8" s="2">
        <f t="shared" si="0"/>
        <v>391852</v>
      </c>
      <c r="I8" s="2">
        <f t="shared" si="1"/>
        <v>106635.0333</v>
      </c>
      <c r="J8" s="10">
        <f t="shared" si="2"/>
        <v>27.213088946847279</v>
      </c>
    </row>
    <row r="9" spans="1:15" x14ac:dyDescent="0.25">
      <c r="A9" t="s">
        <v>11</v>
      </c>
      <c r="B9" s="2">
        <v>434621</v>
      </c>
      <c r="C9" s="2">
        <f>Tabell2[[#This Row],[Ordmengde regjeringsdokumenter]]*Tabell2[[#This Row],[Nynorskprosent i stortingsdokumenter]]/100</f>
        <v>132950.56390000001</v>
      </c>
      <c r="D9" s="2">
        <v>30.59</v>
      </c>
      <c r="E9" s="2">
        <v>174906</v>
      </c>
      <c r="F9" s="2">
        <f>Tabell2[[#This Row],[Ordmengde nytt på nett]]*Tabell2[[#This Row],[Nynorskprosent i nytt på nett]]/100</f>
        <v>19694.4156</v>
      </c>
      <c r="G9" s="2">
        <v>11.26</v>
      </c>
      <c r="H9" s="2">
        <f t="shared" si="0"/>
        <v>609527</v>
      </c>
      <c r="I9" s="2">
        <f t="shared" si="1"/>
        <v>152644.97950000002</v>
      </c>
      <c r="J9" s="10">
        <f t="shared" si="2"/>
        <v>25.04318586379275</v>
      </c>
    </row>
    <row r="10" spans="1:15" x14ac:dyDescent="0.25">
      <c r="A10" t="s">
        <v>14</v>
      </c>
      <c r="B10" s="2">
        <v>233771</v>
      </c>
      <c r="C10" s="2">
        <f>Tabell2[[#This Row],[Ordmengde regjeringsdokumenter]]*Tabell2[[#This Row],[Nynorskprosent i stortingsdokumenter]]/100</f>
        <v>34598.108</v>
      </c>
      <c r="D10" s="2">
        <v>14.8</v>
      </c>
      <c r="E10" s="2">
        <v>59221</v>
      </c>
      <c r="F10" s="2">
        <f>Tabell2[[#This Row],[Ordmengde nytt på nett]]*Tabell2[[#This Row],[Nynorskprosent i nytt på nett]]/100</f>
        <v>11731.6801</v>
      </c>
      <c r="G10" s="2">
        <v>19.809999999999999</v>
      </c>
      <c r="H10" s="2">
        <f t="shared" si="0"/>
        <v>292992</v>
      </c>
      <c r="I10" s="2">
        <f t="shared" si="1"/>
        <v>46329.788099999998</v>
      </c>
      <c r="J10" s="2">
        <f t="shared" si="2"/>
        <v>15.812646113204456</v>
      </c>
    </row>
    <row r="11" spans="1:15" x14ac:dyDescent="0.25">
      <c r="A11" t="s">
        <v>12</v>
      </c>
      <c r="B11" s="2">
        <v>400664</v>
      </c>
      <c r="C11" s="2">
        <f>Tabell2[[#This Row],[Ordmengde regjeringsdokumenter]]*Tabell2[[#This Row],[Nynorskprosent i stortingsdokumenter]]/100</f>
        <v>52086.32</v>
      </c>
      <c r="D11" s="2">
        <v>13</v>
      </c>
      <c r="E11" s="2">
        <v>97615</v>
      </c>
      <c r="F11" s="2">
        <f>Tabell2[[#This Row],[Ordmengde nytt på nett]]*Tabell2[[#This Row],[Nynorskprosent i nytt på nett]]/100</f>
        <v>25565.3685</v>
      </c>
      <c r="G11" s="2">
        <v>26.19</v>
      </c>
      <c r="H11" s="2">
        <f t="shared" si="0"/>
        <v>498279</v>
      </c>
      <c r="I11" s="2">
        <f t="shared" si="1"/>
        <v>77651.688500000004</v>
      </c>
      <c r="J11" s="2">
        <f t="shared" si="2"/>
        <v>15.583977751420388</v>
      </c>
    </row>
    <row r="12" spans="1:15" x14ac:dyDescent="0.25">
      <c r="A12" t="s">
        <v>9</v>
      </c>
      <c r="B12" s="2">
        <v>332769</v>
      </c>
      <c r="C12" s="2">
        <f>Tabell2[[#This Row],[Ordmengde regjeringsdokumenter]]*Tabell2[[#This Row],[Nynorskprosent i stortingsdokumenter]]/100</f>
        <v>66587.0769</v>
      </c>
      <c r="D12" s="2">
        <v>20.010000000000002</v>
      </c>
      <c r="E12" s="2">
        <v>381268</v>
      </c>
      <c r="F12" s="2">
        <f>Tabell2[[#This Row],[Ordmengde nytt på nett]]*Tabell2[[#This Row],[Nynorskprosent i nytt på nett]]/100</f>
        <v>41443.831599999998</v>
      </c>
      <c r="G12" s="2">
        <v>10.87</v>
      </c>
      <c r="H12" s="2">
        <f t="shared" si="0"/>
        <v>714037</v>
      </c>
      <c r="I12" s="2">
        <f t="shared" si="1"/>
        <v>108030.90849999999</v>
      </c>
      <c r="J12" s="2">
        <f t="shared" si="2"/>
        <v>15.129595315088713</v>
      </c>
    </row>
    <row r="13" spans="1:15" x14ac:dyDescent="0.25">
      <c r="A13" t="s">
        <v>1</v>
      </c>
      <c r="B13" s="2">
        <v>657682</v>
      </c>
      <c r="C13" s="2">
        <f>Tabell2[[#This Row],[Ordmengde regjeringsdokumenter]]*Tabell2[[#This Row],[Nynorskprosent i stortingsdokumenter]]/100</f>
        <v>130023.7314</v>
      </c>
      <c r="D13" s="2">
        <v>19.77</v>
      </c>
      <c r="E13" s="2">
        <v>275119</v>
      </c>
      <c r="F13" s="2">
        <f>Tabell2[[#This Row],[Ordmengde nytt på nett]]*Tabell2[[#This Row],[Nynorskprosent i nytt på nett]]/100</f>
        <v>6355.2489000000005</v>
      </c>
      <c r="G13" s="2">
        <v>2.31</v>
      </c>
      <c r="H13" s="2">
        <f t="shared" si="0"/>
        <v>932801</v>
      </c>
      <c r="I13" s="2">
        <f t="shared" si="1"/>
        <v>136378.9803</v>
      </c>
      <c r="J13" s="2">
        <f t="shared" si="2"/>
        <v>14.620372437422343</v>
      </c>
    </row>
    <row r="14" spans="1:15" x14ac:dyDescent="0.25">
      <c r="A14" t="s">
        <v>4</v>
      </c>
      <c r="B14" s="2">
        <v>771917</v>
      </c>
      <c r="C14" s="2">
        <f>Tabell2[[#This Row],[Ordmengde regjeringsdokumenter]]*Tabell2[[#This Row],[Nynorskprosent i stortingsdokumenter]]/100</f>
        <v>86145.9372</v>
      </c>
      <c r="D14" s="2">
        <v>11.16</v>
      </c>
      <c r="E14" s="2">
        <v>136161</v>
      </c>
      <c r="F14" s="2">
        <f>Tabell2[[#This Row],[Ordmengde nytt på nett]]*Tabell2[[#This Row],[Nynorskprosent i nytt på nett]]/100</f>
        <v>9789.9759000000013</v>
      </c>
      <c r="G14" s="2">
        <v>7.19</v>
      </c>
      <c r="H14" s="2">
        <f t="shared" si="0"/>
        <v>908078</v>
      </c>
      <c r="I14" s="2">
        <f t="shared" si="1"/>
        <v>95935.913100000005</v>
      </c>
      <c r="J14" s="2">
        <f t="shared" si="2"/>
        <v>10.564721653866739</v>
      </c>
    </row>
    <row r="15" spans="1:15" x14ac:dyDescent="0.25">
      <c r="A15" t="s">
        <v>7</v>
      </c>
      <c r="B15" s="2">
        <v>1131254</v>
      </c>
      <c r="C15" s="2">
        <f>Tabell2[[#This Row],[Ordmengde regjeringsdokumenter]]*Tabell2[[#This Row],[Nynorskprosent i stortingsdokumenter]]/100</f>
        <v>111881.0206</v>
      </c>
      <c r="D15" s="2">
        <v>9.89</v>
      </c>
      <c r="E15" s="2">
        <v>347812</v>
      </c>
      <c r="F15" s="2">
        <f>Tabell2[[#This Row],[Ordmengde nytt på nett]]*Tabell2[[#This Row],[Nynorskprosent i nytt på nett]]/100</f>
        <v>17077.569200000002</v>
      </c>
      <c r="G15" s="2">
        <v>4.91</v>
      </c>
      <c r="H15" s="2">
        <f t="shared" si="0"/>
        <v>1479066</v>
      </c>
      <c r="I15" s="2">
        <f t="shared" si="1"/>
        <v>128958.5898</v>
      </c>
      <c r="J15" s="2">
        <f t="shared" si="2"/>
        <v>8.71892057555241</v>
      </c>
    </row>
    <row r="16" spans="1:15" x14ac:dyDescent="0.25">
      <c r="A16" t="s">
        <v>6</v>
      </c>
      <c r="B16" s="2">
        <v>628831</v>
      </c>
      <c r="C16" s="2">
        <f>Tabell2[[#This Row],[Ordmengde regjeringsdokumenter]]*Tabell2[[#This Row],[Nynorskprosent i stortingsdokumenter]]/100</f>
        <v>22197.734299999996</v>
      </c>
      <c r="D16" s="2">
        <v>3.53</v>
      </c>
      <c r="E16" s="2">
        <v>299587</v>
      </c>
      <c r="F16" s="2">
        <f>Tabell2[[#This Row],[Ordmengde nytt på nett]]*Tabell2[[#This Row],[Nynorskprosent i nytt på nett]]/100</f>
        <v>48263.465699999993</v>
      </c>
      <c r="G16" s="2">
        <v>16.11</v>
      </c>
      <c r="H16" s="2">
        <f t="shared" si="0"/>
        <v>928418</v>
      </c>
      <c r="I16" s="2">
        <f t="shared" si="1"/>
        <v>70461.199999999983</v>
      </c>
      <c r="J16" s="2">
        <f t="shared" si="2"/>
        <v>7.5893832303983748</v>
      </c>
    </row>
    <row r="17" spans="1:10" x14ac:dyDescent="0.25">
      <c r="A17" t="s">
        <v>5</v>
      </c>
      <c r="B17" s="2">
        <v>93527</v>
      </c>
      <c r="C17" s="2">
        <f>Tabell2[[#This Row],[Ordmengde regjeringsdokumenter]]*Tabell2[[#This Row],[Nynorskprosent i stortingsdokumenter]]/100</f>
        <v>13823.2906</v>
      </c>
      <c r="D17" s="2">
        <v>14.78</v>
      </c>
      <c r="E17" s="2">
        <v>142220</v>
      </c>
      <c r="F17" s="2">
        <f>Tabell2[[#This Row],[Ordmengde nytt på nett]]*Tabell2[[#This Row],[Nynorskprosent i nytt på nett]]/100</f>
        <v>3128.84</v>
      </c>
      <c r="G17" s="2">
        <v>2.2000000000000002</v>
      </c>
      <c r="H17" s="2">
        <f t="shared" si="0"/>
        <v>235747</v>
      </c>
      <c r="I17" s="2">
        <f t="shared" si="1"/>
        <v>16952.1306</v>
      </c>
      <c r="J17" s="2">
        <f t="shared" si="2"/>
        <v>7.1908149838598154</v>
      </c>
    </row>
    <row r="18" spans="1:10" x14ac:dyDescent="0.25">
      <c r="A18" t="s">
        <v>13</v>
      </c>
      <c r="B18" s="2">
        <v>901275</v>
      </c>
      <c r="C18" s="2">
        <f>Tabell2[[#This Row],[Ordmengde regjeringsdokumenter]]*Tabell2[[#This Row],[Nynorskprosent i stortingsdokumenter]]/100</f>
        <v>52003.567499999997</v>
      </c>
      <c r="D18" s="2">
        <v>5.77</v>
      </c>
      <c r="E18" s="2">
        <v>194238</v>
      </c>
      <c r="F18" s="2">
        <f>Tabell2[[#This Row],[Ordmengde nytt på nett]]*Tabell2[[#This Row],[Nynorskprosent i nytt på nett]]/100</f>
        <v>7109.1108000000004</v>
      </c>
      <c r="G18" s="2">
        <v>3.66</v>
      </c>
      <c r="H18" s="2">
        <f t="shared" si="0"/>
        <v>1095513</v>
      </c>
      <c r="I18" s="2">
        <f t="shared" si="1"/>
        <v>59112.6783</v>
      </c>
      <c r="J18" s="2">
        <f t="shared" si="2"/>
        <v>5.3958901720016099</v>
      </c>
    </row>
    <row r="19" spans="1:10" x14ac:dyDescent="0.25">
      <c r="A19" t="s">
        <v>16</v>
      </c>
      <c r="B19" s="2">
        <v>286223</v>
      </c>
      <c r="C19" s="2">
        <f>Tabell2[[#This Row],[Ordmengde regjeringsdokumenter]]*Tabell2[[#This Row],[Nynorskprosent i stortingsdokumenter]]/100</f>
        <v>4636.8126000000002</v>
      </c>
      <c r="D19" s="2">
        <v>1.62</v>
      </c>
      <c r="E19" s="2">
        <v>408109</v>
      </c>
      <c r="F19" s="2">
        <f>Tabell2[[#This Row],[Ordmengde nytt på nett]]*Tabell2[[#This Row],[Nynorskprosent i nytt på nett]]/100</f>
        <v>20650.315399999999</v>
      </c>
      <c r="G19" s="2">
        <v>5.0599999999999996</v>
      </c>
      <c r="H19" s="2">
        <f t="shared" si="0"/>
        <v>694332</v>
      </c>
      <c r="I19" s="2">
        <f t="shared" si="1"/>
        <v>25287.128000000001</v>
      </c>
      <c r="J19" s="2">
        <f t="shared" si="2"/>
        <v>3.6419361342988656</v>
      </c>
    </row>
    <row r="20" spans="1:10" ht="15.75" thickBot="1" x14ac:dyDescent="0.3">
      <c r="A20" t="s">
        <v>8</v>
      </c>
      <c r="B20" s="2">
        <v>476563</v>
      </c>
      <c r="C20" s="2">
        <f>Tabell2[[#This Row],[Ordmengde regjeringsdokumenter]]*Tabell2[[#This Row],[Nynorskprosent i stortingsdokumenter]]/100</f>
        <v>2144.5335</v>
      </c>
      <c r="D20" s="2">
        <v>0.45</v>
      </c>
      <c r="E20" s="2">
        <v>422956</v>
      </c>
      <c r="F20" s="2">
        <f>Tabell2[[#This Row],[Ordmengde nytt på nett]]*Tabell2[[#This Row],[Nynorskprosent i nytt på nett]]/100</f>
        <v>22120.598800000003</v>
      </c>
      <c r="G20" s="2">
        <v>5.23</v>
      </c>
      <c r="H20" s="2">
        <f t="shared" si="0"/>
        <v>899519</v>
      </c>
      <c r="I20" s="2">
        <f t="shared" si="1"/>
        <v>24265.132300000005</v>
      </c>
      <c r="J20" s="2">
        <f t="shared" si="2"/>
        <v>2.6975675110809227</v>
      </c>
    </row>
    <row r="21" spans="1:10" ht="16.5" thickTop="1" thickBot="1" x14ac:dyDescent="0.3">
      <c r="A21" s="3" t="s">
        <v>26</v>
      </c>
      <c r="B21" s="5">
        <f>SUM(Tabell2[Ordmengde regjeringsdokumenter])</f>
        <v>7503022</v>
      </c>
      <c r="C21" s="4">
        <f>SUM(Tabell2[Nynorskmengde regjeringsdokumenter])</f>
        <v>1258108.8985999997</v>
      </c>
      <c r="D21" s="6">
        <f>C21/B21*100</f>
        <v>16.768028916881754</v>
      </c>
      <c r="E21" s="4">
        <f>SUM(Tabell2[Ordmengde nytt på nett])</f>
        <v>3679500</v>
      </c>
      <c r="F21" s="4">
        <f>SUM(Tabell2[Nynorskmengde nytt på nett])</f>
        <v>358935.76210000005</v>
      </c>
      <c r="G21" s="6">
        <f>F21/E21*100</f>
        <v>9.7550145970919981</v>
      </c>
      <c r="H21" s="4">
        <f>SUM(H4:H20)</f>
        <v>11182522</v>
      </c>
      <c r="I21" s="4">
        <f>SUM(I4:I20)</f>
        <v>1617044.6606999999</v>
      </c>
      <c r="J21" s="6">
        <f t="shared" ref="J21" si="3">I21/H21*100</f>
        <v>14.460464828059358</v>
      </c>
    </row>
    <row r="22" spans="1:10" ht="15.75" thickTop="1" x14ac:dyDescent="0.25"/>
    <row r="24" spans="1:10" x14ac:dyDescent="0.25">
      <c r="A24" t="s">
        <v>270</v>
      </c>
    </row>
  </sheetData>
  <sortState xmlns:xlrd2="http://schemas.microsoft.com/office/spreadsheetml/2017/richdata2" ref="A4:G19">
    <sortCondition ref="A4:A19"/>
  </sortState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81C7-A7C6-47D7-A997-BDB38A6E041D}">
  <sheetPr>
    <tabColor theme="8" tint="0.59999389629810485"/>
  </sheetPr>
  <dimension ref="A1:G159"/>
  <sheetViews>
    <sheetView tabSelected="1" zoomScale="196" zoomScaleNormal="196" workbookViewId="0">
      <selection activeCell="F158" sqref="F158"/>
    </sheetView>
  </sheetViews>
  <sheetFormatPr defaultRowHeight="15" x14ac:dyDescent="0.25"/>
  <cols>
    <col min="1" max="1" width="72" customWidth="1"/>
    <col min="2" max="2" width="27.140625" customWidth="1"/>
    <col min="3" max="3" width="24.85546875" customWidth="1"/>
    <col min="4" max="4" width="38.5703125" customWidth="1"/>
    <col min="5" max="5" width="31.28515625" customWidth="1"/>
    <col min="6" max="6" width="27" customWidth="1"/>
    <col min="7" max="7" width="32.7109375" customWidth="1"/>
  </cols>
  <sheetData>
    <row r="1" spans="1:7" x14ac:dyDescent="0.25">
      <c r="A1" s="7" t="s">
        <v>261</v>
      </c>
      <c r="B1" s="7" t="s">
        <v>262</v>
      </c>
      <c r="C1" s="7" t="s">
        <v>265</v>
      </c>
      <c r="D1" s="7" t="s">
        <v>305</v>
      </c>
      <c r="E1" s="7" t="s">
        <v>266</v>
      </c>
      <c r="F1" s="7" t="s">
        <v>306</v>
      </c>
      <c r="G1" s="7" t="s">
        <v>263</v>
      </c>
    </row>
    <row r="2" spans="1:7" x14ac:dyDescent="0.25">
      <c r="A2" t="s">
        <v>298</v>
      </c>
      <c r="B2" t="s">
        <v>184</v>
      </c>
      <c r="C2" s="2">
        <v>44023</v>
      </c>
      <c r="D2" s="2">
        <v>4.67</v>
      </c>
      <c r="E2" s="2">
        <v>425</v>
      </c>
      <c r="F2" s="2">
        <v>92.71</v>
      </c>
      <c r="G2" s="2"/>
    </row>
    <row r="3" spans="1:7" x14ac:dyDescent="0.25">
      <c r="A3" t="s">
        <v>313</v>
      </c>
      <c r="B3" t="s">
        <v>95</v>
      </c>
      <c r="C3" s="2">
        <v>5263681</v>
      </c>
      <c r="D3" s="2">
        <v>88.17</v>
      </c>
      <c r="E3" s="2">
        <v>545055</v>
      </c>
      <c r="F3" s="2">
        <v>80.69</v>
      </c>
      <c r="G3" s="2"/>
    </row>
    <row r="4" spans="1:7" x14ac:dyDescent="0.25">
      <c r="A4" t="s">
        <v>205</v>
      </c>
      <c r="B4" t="s">
        <v>206</v>
      </c>
      <c r="C4" s="2">
        <v>10081</v>
      </c>
      <c r="D4" s="2">
        <v>39.770000000000003</v>
      </c>
      <c r="E4" s="2">
        <v>2874</v>
      </c>
      <c r="F4" s="2">
        <v>65</v>
      </c>
      <c r="G4" s="2"/>
    </row>
    <row r="5" spans="1:7" x14ac:dyDescent="0.25">
      <c r="A5" t="s">
        <v>132</v>
      </c>
      <c r="B5" t="s">
        <v>133</v>
      </c>
      <c r="C5" s="2">
        <v>5437</v>
      </c>
      <c r="D5" s="2">
        <v>38.33</v>
      </c>
      <c r="E5" s="2">
        <v>928</v>
      </c>
      <c r="F5" s="2">
        <v>57.65</v>
      </c>
      <c r="G5" s="2"/>
    </row>
    <row r="6" spans="1:7" x14ac:dyDescent="0.25">
      <c r="A6" t="s">
        <v>274</v>
      </c>
      <c r="B6" t="s">
        <v>250</v>
      </c>
      <c r="C6" s="2">
        <v>2303</v>
      </c>
      <c r="D6" s="2">
        <v>46.33</v>
      </c>
      <c r="E6" s="2">
        <v>1467</v>
      </c>
      <c r="F6" s="2">
        <v>57.26</v>
      </c>
      <c r="G6" s="2"/>
    </row>
    <row r="7" spans="1:7" x14ac:dyDescent="0.25">
      <c r="A7" t="s">
        <v>314</v>
      </c>
      <c r="B7" t="s">
        <v>228</v>
      </c>
      <c r="C7" s="2">
        <v>29986</v>
      </c>
      <c r="D7" s="2">
        <v>29.2</v>
      </c>
      <c r="E7" s="2">
        <v>14732</v>
      </c>
      <c r="F7" s="2">
        <v>55.42</v>
      </c>
      <c r="G7" s="2"/>
    </row>
    <row r="8" spans="1:7" x14ac:dyDescent="0.25">
      <c r="A8" t="s">
        <v>315</v>
      </c>
      <c r="B8" t="s">
        <v>104</v>
      </c>
      <c r="C8" s="2">
        <v>108536</v>
      </c>
      <c r="D8" s="2">
        <v>77.05</v>
      </c>
      <c r="E8" s="2">
        <v>21067</v>
      </c>
      <c r="F8" s="2">
        <v>54.62</v>
      </c>
      <c r="G8" s="2"/>
    </row>
    <row r="9" spans="1:7" x14ac:dyDescent="0.25">
      <c r="A9" t="s">
        <v>288</v>
      </c>
      <c r="B9" t="s">
        <v>94</v>
      </c>
      <c r="C9" s="2">
        <v>22474</v>
      </c>
      <c r="D9" s="2">
        <v>33.36</v>
      </c>
      <c r="E9" s="2">
        <v>5198</v>
      </c>
      <c r="F9" s="2">
        <v>54.58</v>
      </c>
      <c r="G9" s="2"/>
    </row>
    <row r="10" spans="1:7" x14ac:dyDescent="0.25">
      <c r="A10" t="s">
        <v>128</v>
      </c>
      <c r="B10" t="s">
        <v>129</v>
      </c>
      <c r="C10" s="2">
        <v>222213</v>
      </c>
      <c r="D10" s="2">
        <v>49.97</v>
      </c>
      <c r="E10" s="2">
        <v>53308</v>
      </c>
      <c r="F10" s="2">
        <v>49.94</v>
      </c>
      <c r="G10" s="2"/>
    </row>
    <row r="11" spans="1:7" x14ac:dyDescent="0.25">
      <c r="A11" t="s">
        <v>279</v>
      </c>
      <c r="B11" t="s">
        <v>103</v>
      </c>
      <c r="C11" s="2">
        <v>439588</v>
      </c>
      <c r="D11" s="2">
        <v>14.33</v>
      </c>
      <c r="E11" s="2">
        <v>86509</v>
      </c>
      <c r="F11" s="2">
        <v>44.41</v>
      </c>
      <c r="G11" s="2"/>
    </row>
    <row r="12" spans="1:7" x14ac:dyDescent="0.25">
      <c r="A12" t="s">
        <v>347</v>
      </c>
      <c r="B12" t="s">
        <v>307</v>
      </c>
      <c r="C12" s="2">
        <v>263</v>
      </c>
      <c r="D12" s="2">
        <v>41.83</v>
      </c>
      <c r="E12" s="2">
        <v>263</v>
      </c>
      <c r="F12" s="2">
        <v>41.83</v>
      </c>
      <c r="G12" s="2"/>
    </row>
    <row r="13" spans="1:7" x14ac:dyDescent="0.25">
      <c r="A13" t="s">
        <v>316</v>
      </c>
      <c r="B13" t="s">
        <v>156</v>
      </c>
      <c r="C13" s="2">
        <v>3086531</v>
      </c>
      <c r="D13" s="2">
        <v>47.17</v>
      </c>
      <c r="E13" s="2">
        <v>1332648</v>
      </c>
      <c r="F13" s="2">
        <v>41.22</v>
      </c>
      <c r="G13" s="2"/>
    </row>
    <row r="14" spans="1:7" x14ac:dyDescent="0.25">
      <c r="A14" t="s">
        <v>292</v>
      </c>
      <c r="B14" t="s">
        <v>152</v>
      </c>
      <c r="C14" s="2">
        <v>93574</v>
      </c>
      <c r="D14" s="2">
        <v>36.89</v>
      </c>
      <c r="E14" s="2">
        <v>31854</v>
      </c>
      <c r="F14" s="2">
        <v>36.76</v>
      </c>
      <c r="G14" s="2"/>
    </row>
    <row r="15" spans="1:7" x14ac:dyDescent="0.25">
      <c r="A15" t="s">
        <v>67</v>
      </c>
      <c r="B15" t="s">
        <v>68</v>
      </c>
      <c r="C15" s="2">
        <v>116439</v>
      </c>
      <c r="D15" s="2">
        <v>39.51</v>
      </c>
      <c r="E15" s="2">
        <v>12190</v>
      </c>
      <c r="F15" s="2">
        <v>34.56</v>
      </c>
      <c r="G15" s="2"/>
    </row>
    <row r="16" spans="1:7" x14ac:dyDescent="0.25">
      <c r="A16" t="s">
        <v>213</v>
      </c>
      <c r="B16" t="s">
        <v>214</v>
      </c>
      <c r="C16" s="2">
        <v>207644</v>
      </c>
      <c r="D16" s="2">
        <v>20.010000000000002</v>
      </c>
      <c r="E16" s="2">
        <v>41830</v>
      </c>
      <c r="F16" s="2">
        <v>33.380000000000003</v>
      </c>
      <c r="G16" s="2"/>
    </row>
    <row r="17" spans="1:7" x14ac:dyDescent="0.25">
      <c r="A17" t="s">
        <v>41</v>
      </c>
      <c r="B17" t="s">
        <v>42</v>
      </c>
      <c r="C17" s="2">
        <v>1322744</v>
      </c>
      <c r="D17" s="2">
        <v>27.46</v>
      </c>
      <c r="E17" s="2">
        <v>373714</v>
      </c>
      <c r="F17" s="2">
        <v>29.32</v>
      </c>
      <c r="G17" s="2"/>
    </row>
    <row r="18" spans="1:7" x14ac:dyDescent="0.25">
      <c r="A18" t="s">
        <v>356</v>
      </c>
      <c r="B18" t="s">
        <v>99</v>
      </c>
      <c r="C18" s="2">
        <v>96356</v>
      </c>
      <c r="D18" s="2">
        <v>27.92</v>
      </c>
      <c r="E18" s="2">
        <v>27707</v>
      </c>
      <c r="F18" s="2">
        <v>28.34</v>
      </c>
      <c r="G18" s="2"/>
    </row>
    <row r="19" spans="1:7" x14ac:dyDescent="0.25">
      <c r="A19" t="s">
        <v>239</v>
      </c>
      <c r="B19" t="s">
        <v>240</v>
      </c>
      <c r="C19" s="2">
        <v>137019</v>
      </c>
      <c r="D19" s="2">
        <v>27.22</v>
      </c>
      <c r="E19" s="2">
        <v>46159</v>
      </c>
      <c r="F19" s="2">
        <v>28.16</v>
      </c>
      <c r="G19" s="2"/>
    </row>
    <row r="20" spans="1:7" x14ac:dyDescent="0.25">
      <c r="A20" t="s">
        <v>344</v>
      </c>
      <c r="B20" t="s">
        <v>60</v>
      </c>
      <c r="C20" s="2">
        <v>13082</v>
      </c>
      <c r="D20" s="2">
        <v>20.43</v>
      </c>
      <c r="E20" s="2">
        <v>3481</v>
      </c>
      <c r="F20" s="2">
        <v>27.78</v>
      </c>
      <c r="G20" s="2"/>
    </row>
    <row r="21" spans="1:7" x14ac:dyDescent="0.25">
      <c r="A21" t="s">
        <v>193</v>
      </c>
      <c r="B21" t="s">
        <v>194</v>
      </c>
      <c r="C21" s="2">
        <v>1158329</v>
      </c>
      <c r="D21" s="2">
        <v>23.26</v>
      </c>
      <c r="E21" s="2">
        <v>93354</v>
      </c>
      <c r="F21" s="2">
        <v>27.37</v>
      </c>
      <c r="G21" s="2"/>
    </row>
    <row r="22" spans="1:7" x14ac:dyDescent="0.25">
      <c r="A22" t="s">
        <v>64</v>
      </c>
      <c r="B22" t="s">
        <v>65</v>
      </c>
      <c r="C22" s="2">
        <v>1305793</v>
      </c>
      <c r="D22" s="2">
        <v>17.14</v>
      </c>
      <c r="E22" s="2">
        <v>295024</v>
      </c>
      <c r="F22" s="2">
        <v>27.04</v>
      </c>
      <c r="G22" s="2"/>
    </row>
    <row r="23" spans="1:7" x14ac:dyDescent="0.25">
      <c r="A23" t="s">
        <v>39</v>
      </c>
      <c r="B23" t="s">
        <v>40</v>
      </c>
      <c r="C23" s="2">
        <v>3349461</v>
      </c>
      <c r="D23" s="2">
        <v>20.81</v>
      </c>
      <c r="E23" s="2">
        <v>415563</v>
      </c>
      <c r="F23" s="2">
        <v>26.95</v>
      </c>
      <c r="G23" s="2"/>
    </row>
    <row r="24" spans="1:7" x14ac:dyDescent="0.25">
      <c r="A24" t="s">
        <v>87</v>
      </c>
      <c r="B24" t="s">
        <v>88</v>
      </c>
      <c r="C24" s="2">
        <v>152714</v>
      </c>
      <c r="D24" s="2">
        <v>23.28</v>
      </c>
      <c r="E24" s="2">
        <v>68446</v>
      </c>
      <c r="F24" s="2">
        <v>26.39</v>
      </c>
      <c r="G24" s="2"/>
    </row>
    <row r="25" spans="1:7" x14ac:dyDescent="0.25">
      <c r="A25" t="s">
        <v>120</v>
      </c>
      <c r="B25" t="s">
        <v>121</v>
      </c>
      <c r="C25" s="2">
        <v>253981</v>
      </c>
      <c r="D25" s="2">
        <v>22.38</v>
      </c>
      <c r="E25" s="2">
        <v>97428</v>
      </c>
      <c r="F25" s="2">
        <v>25.56</v>
      </c>
      <c r="G25" s="2"/>
    </row>
    <row r="26" spans="1:7" x14ac:dyDescent="0.25">
      <c r="A26" t="s">
        <v>339</v>
      </c>
      <c r="B26" t="s">
        <v>244</v>
      </c>
      <c r="C26" s="2">
        <v>1077830</v>
      </c>
      <c r="D26" s="2">
        <v>22.32</v>
      </c>
      <c r="E26" s="2">
        <v>334608</v>
      </c>
      <c r="F26" s="2">
        <v>25.43</v>
      </c>
      <c r="G26" s="2"/>
    </row>
    <row r="27" spans="1:7" x14ac:dyDescent="0.25">
      <c r="A27" t="s">
        <v>36</v>
      </c>
      <c r="B27" t="s">
        <v>37</v>
      </c>
      <c r="C27" s="2">
        <v>625621</v>
      </c>
      <c r="D27" s="2">
        <v>19.36</v>
      </c>
      <c r="E27" s="2">
        <v>54512</v>
      </c>
      <c r="F27" s="2">
        <v>25.13</v>
      </c>
      <c r="G27" s="2"/>
    </row>
    <row r="28" spans="1:7" x14ac:dyDescent="0.25">
      <c r="A28" t="s">
        <v>267</v>
      </c>
      <c r="B28" t="s">
        <v>268</v>
      </c>
      <c r="C28" s="2">
        <v>883917</v>
      </c>
      <c r="D28" s="2">
        <v>32.71</v>
      </c>
      <c r="E28" s="8" t="s">
        <v>269</v>
      </c>
      <c r="F28" s="2">
        <v>24.94</v>
      </c>
      <c r="G28" s="2"/>
    </row>
    <row r="29" spans="1:7" x14ac:dyDescent="0.25">
      <c r="A29" t="s">
        <v>62</v>
      </c>
      <c r="B29" t="s">
        <v>63</v>
      </c>
      <c r="C29" s="2">
        <v>83384</v>
      </c>
      <c r="D29" s="2">
        <v>20.05</v>
      </c>
      <c r="E29" s="2">
        <v>21231</v>
      </c>
      <c r="F29" s="2">
        <v>24.14</v>
      </c>
      <c r="G29" s="2"/>
    </row>
    <row r="30" spans="1:7" x14ac:dyDescent="0.25">
      <c r="A30" t="s">
        <v>294</v>
      </c>
      <c r="B30" t="s">
        <v>159</v>
      </c>
      <c r="C30" s="2">
        <v>1582526</v>
      </c>
      <c r="D30" s="2">
        <v>9.93</v>
      </c>
      <c r="E30" s="2">
        <v>322592</v>
      </c>
      <c r="F30" s="2">
        <v>23.96</v>
      </c>
      <c r="G30" s="2"/>
    </row>
    <row r="31" spans="1:7" x14ac:dyDescent="0.25">
      <c r="A31" t="s">
        <v>281</v>
      </c>
      <c r="B31" t="s">
        <v>102</v>
      </c>
      <c r="C31" s="2">
        <v>144436</v>
      </c>
      <c r="D31" s="2">
        <v>21.5</v>
      </c>
      <c r="E31" s="2">
        <v>31272</v>
      </c>
      <c r="F31" s="2">
        <v>22.39</v>
      </c>
      <c r="G31" s="2"/>
    </row>
    <row r="32" spans="1:7" x14ac:dyDescent="0.25">
      <c r="A32" t="s">
        <v>171</v>
      </c>
      <c r="B32" t="s">
        <v>172</v>
      </c>
      <c r="C32" s="2">
        <v>628810</v>
      </c>
      <c r="D32" s="2">
        <v>12.45</v>
      </c>
      <c r="E32" s="2">
        <v>91704</v>
      </c>
      <c r="F32" s="2">
        <v>22.3</v>
      </c>
      <c r="G32" s="2"/>
    </row>
    <row r="33" spans="1:7" x14ac:dyDescent="0.25">
      <c r="A33" t="s">
        <v>136</v>
      </c>
      <c r="B33" t="s">
        <v>137</v>
      </c>
      <c r="C33" s="2">
        <v>2138011</v>
      </c>
      <c r="D33" s="2">
        <v>7.14</v>
      </c>
      <c r="E33" s="2">
        <v>261476</v>
      </c>
      <c r="F33" s="2">
        <v>21.19</v>
      </c>
      <c r="G33" s="2"/>
    </row>
    <row r="34" spans="1:7" x14ac:dyDescent="0.25">
      <c r="A34" t="s">
        <v>289</v>
      </c>
      <c r="B34" t="s">
        <v>155</v>
      </c>
      <c r="C34" s="2">
        <v>524413</v>
      </c>
      <c r="D34" s="2">
        <v>17.440000000000001</v>
      </c>
      <c r="E34" s="2">
        <v>352381</v>
      </c>
      <c r="F34" s="2">
        <v>20.56</v>
      </c>
      <c r="G34" s="2"/>
    </row>
    <row r="35" spans="1:7" x14ac:dyDescent="0.25">
      <c r="A35" t="s">
        <v>321</v>
      </c>
      <c r="B35" t="s">
        <v>73</v>
      </c>
      <c r="C35" s="2">
        <v>1055251</v>
      </c>
      <c r="D35" s="2">
        <v>7.97</v>
      </c>
      <c r="E35" s="2">
        <v>116458</v>
      </c>
      <c r="F35" s="2">
        <v>20.22</v>
      </c>
      <c r="G35" s="2"/>
    </row>
    <row r="36" spans="1:7" x14ac:dyDescent="0.25">
      <c r="A36" t="s">
        <v>50</v>
      </c>
      <c r="B36" t="s">
        <v>51</v>
      </c>
      <c r="C36" s="2">
        <v>525218</v>
      </c>
      <c r="D36" s="2">
        <v>19.940000000000001</v>
      </c>
      <c r="E36" s="2">
        <v>43420</v>
      </c>
      <c r="F36" s="2">
        <v>19.97</v>
      </c>
      <c r="G36" s="2"/>
    </row>
    <row r="37" spans="1:7" x14ac:dyDescent="0.25">
      <c r="A37" t="s">
        <v>277</v>
      </c>
      <c r="B37" t="s">
        <v>243</v>
      </c>
      <c r="C37" s="2">
        <v>1070273</v>
      </c>
      <c r="D37" s="2">
        <v>17.52</v>
      </c>
      <c r="E37" s="2">
        <v>337450</v>
      </c>
      <c r="F37" s="2">
        <v>19.829999999999998</v>
      </c>
      <c r="G37" s="2"/>
    </row>
    <row r="38" spans="1:7" x14ac:dyDescent="0.25">
      <c r="A38" t="s">
        <v>175</v>
      </c>
      <c r="B38" t="s">
        <v>176</v>
      </c>
      <c r="C38" s="2">
        <v>1729531</v>
      </c>
      <c r="D38" s="2">
        <v>19.23</v>
      </c>
      <c r="E38" s="2">
        <v>330306</v>
      </c>
      <c r="F38" s="2">
        <v>19.64</v>
      </c>
      <c r="G38" s="2"/>
    </row>
    <row r="39" spans="1:7" x14ac:dyDescent="0.25">
      <c r="A39" t="s">
        <v>271</v>
      </c>
      <c r="B39" t="s">
        <v>207</v>
      </c>
      <c r="C39" s="2">
        <v>324592</v>
      </c>
      <c r="D39" s="2">
        <v>17.329999999999998</v>
      </c>
      <c r="E39" s="2">
        <v>38170</v>
      </c>
      <c r="F39" s="2">
        <v>19.29</v>
      </c>
      <c r="G39" s="2"/>
    </row>
    <row r="40" spans="1:7" x14ac:dyDescent="0.25">
      <c r="A40" s="14" t="s">
        <v>89</v>
      </c>
      <c r="B40" t="s">
        <v>90</v>
      </c>
      <c r="C40" s="2">
        <v>163892</v>
      </c>
      <c r="D40" s="2">
        <v>9.3000000000000007</v>
      </c>
      <c r="E40" s="2">
        <v>40093</v>
      </c>
      <c r="F40" s="2">
        <v>18.75</v>
      </c>
      <c r="G40" s="2"/>
    </row>
    <row r="41" spans="1:7" x14ac:dyDescent="0.25">
      <c r="A41" t="s">
        <v>230</v>
      </c>
      <c r="B41" t="s">
        <v>231</v>
      </c>
      <c r="C41" s="2">
        <v>49498</v>
      </c>
      <c r="D41" s="2">
        <v>18.22</v>
      </c>
      <c r="E41" s="2">
        <v>30678</v>
      </c>
      <c r="F41" s="2">
        <v>18.190000000000001</v>
      </c>
      <c r="G41" s="2"/>
    </row>
    <row r="42" spans="1:7" x14ac:dyDescent="0.25">
      <c r="A42" t="s">
        <v>185</v>
      </c>
      <c r="B42" t="s">
        <v>186</v>
      </c>
      <c r="C42" s="2">
        <v>319437</v>
      </c>
      <c r="D42" s="2">
        <v>42.42</v>
      </c>
      <c r="E42" s="2">
        <v>143529</v>
      </c>
      <c r="F42" s="2">
        <v>17.95</v>
      </c>
      <c r="G42" s="2"/>
    </row>
    <row r="43" spans="1:7" x14ac:dyDescent="0.25">
      <c r="A43" t="s">
        <v>85</v>
      </c>
      <c r="B43" t="s">
        <v>86</v>
      </c>
      <c r="C43" s="2">
        <v>359586</v>
      </c>
      <c r="D43" s="2">
        <v>10.08</v>
      </c>
      <c r="E43" s="2">
        <v>92459</v>
      </c>
      <c r="F43" s="2">
        <v>16.75</v>
      </c>
      <c r="G43" s="2"/>
    </row>
    <row r="44" spans="1:7" x14ac:dyDescent="0.25">
      <c r="A44" t="s">
        <v>333</v>
      </c>
      <c r="B44" t="s">
        <v>229</v>
      </c>
      <c r="C44" s="2">
        <v>1146097</v>
      </c>
      <c r="D44" s="2">
        <v>8.52</v>
      </c>
      <c r="E44" s="2">
        <v>319470</v>
      </c>
      <c r="F44" s="2">
        <v>16.690000000000001</v>
      </c>
      <c r="G44" s="2"/>
    </row>
    <row r="45" spans="1:7" x14ac:dyDescent="0.25">
      <c r="A45" t="s">
        <v>290</v>
      </c>
      <c r="B45" t="s">
        <v>110</v>
      </c>
      <c r="C45" s="2">
        <v>481752</v>
      </c>
      <c r="D45" s="2">
        <v>16.28</v>
      </c>
      <c r="E45" s="2">
        <v>101227</v>
      </c>
      <c r="F45" s="2">
        <v>16.600000000000001</v>
      </c>
      <c r="G45" s="2"/>
    </row>
    <row r="46" spans="1:7" x14ac:dyDescent="0.25">
      <c r="A46" t="s">
        <v>198</v>
      </c>
      <c r="B46" t="s">
        <v>199</v>
      </c>
      <c r="C46" s="2">
        <v>63835</v>
      </c>
      <c r="D46" s="2">
        <v>15.76</v>
      </c>
      <c r="E46" s="2">
        <v>60728</v>
      </c>
      <c r="F46" s="2">
        <v>16.440000000000001</v>
      </c>
      <c r="G46" s="2"/>
    </row>
    <row r="47" spans="1:7" x14ac:dyDescent="0.25">
      <c r="A47" t="s">
        <v>220</v>
      </c>
      <c r="B47" t="s">
        <v>221</v>
      </c>
      <c r="C47" s="2">
        <v>25715320</v>
      </c>
      <c r="D47" s="2">
        <v>12.63</v>
      </c>
      <c r="E47" s="2">
        <v>7263631</v>
      </c>
      <c r="F47" s="2">
        <v>16</v>
      </c>
      <c r="G47" s="2"/>
    </row>
    <row r="48" spans="1:7" x14ac:dyDescent="0.25">
      <c r="A48" t="s">
        <v>215</v>
      </c>
      <c r="B48" t="s">
        <v>216</v>
      </c>
      <c r="C48" s="2">
        <v>605456</v>
      </c>
      <c r="D48" s="2">
        <v>16.41</v>
      </c>
      <c r="E48" s="2">
        <v>166767</v>
      </c>
      <c r="F48" s="2">
        <v>15.84</v>
      </c>
      <c r="G48" s="2"/>
    </row>
    <row r="49" spans="1:7" x14ac:dyDescent="0.25">
      <c r="A49" t="s">
        <v>335</v>
      </c>
      <c r="B49" t="s">
        <v>173</v>
      </c>
      <c r="C49" s="2">
        <v>1499193</v>
      </c>
      <c r="D49" s="2">
        <v>9.24</v>
      </c>
      <c r="E49" s="2">
        <v>304409</v>
      </c>
      <c r="F49" s="2">
        <v>15.79</v>
      </c>
      <c r="G49" s="2"/>
    </row>
    <row r="50" spans="1:7" x14ac:dyDescent="0.25">
      <c r="A50" t="s">
        <v>291</v>
      </c>
      <c r="B50" t="s">
        <v>174</v>
      </c>
      <c r="C50" s="2">
        <v>760699</v>
      </c>
      <c r="D50" s="2">
        <v>4.03</v>
      </c>
      <c r="E50" s="2">
        <v>78021</v>
      </c>
      <c r="F50" s="2">
        <v>15.72</v>
      </c>
      <c r="G50" s="2"/>
    </row>
    <row r="51" spans="1:7" x14ac:dyDescent="0.25">
      <c r="A51" t="s">
        <v>45</v>
      </c>
      <c r="B51" t="s">
        <v>46</v>
      </c>
      <c r="C51" s="2">
        <v>185498</v>
      </c>
      <c r="D51" s="2">
        <v>19.57</v>
      </c>
      <c r="E51" s="2">
        <v>109059</v>
      </c>
      <c r="F51" s="2">
        <v>15.42</v>
      </c>
      <c r="G51" s="2"/>
    </row>
    <row r="52" spans="1:7" x14ac:dyDescent="0.25">
      <c r="A52" t="s">
        <v>92</v>
      </c>
      <c r="B52" t="s">
        <v>93</v>
      </c>
      <c r="C52" s="2">
        <v>2418800</v>
      </c>
      <c r="D52" s="2">
        <v>6.95</v>
      </c>
      <c r="E52" s="2">
        <v>577373</v>
      </c>
      <c r="F52" s="2">
        <v>14.96</v>
      </c>
      <c r="G52" s="2"/>
    </row>
    <row r="53" spans="1:7" x14ac:dyDescent="0.25">
      <c r="A53" t="s">
        <v>74</v>
      </c>
      <c r="B53" t="s">
        <v>75</v>
      </c>
      <c r="C53" s="2">
        <v>277402</v>
      </c>
      <c r="D53" s="2">
        <v>8.4499999999999993</v>
      </c>
      <c r="E53" s="2">
        <v>43965</v>
      </c>
      <c r="F53" s="2">
        <v>14.8</v>
      </c>
      <c r="G53" s="2"/>
    </row>
    <row r="54" spans="1:7" x14ac:dyDescent="0.25">
      <c r="A54" t="s">
        <v>233</v>
      </c>
      <c r="B54" t="s">
        <v>234</v>
      </c>
      <c r="C54" s="2">
        <v>477839</v>
      </c>
      <c r="D54" s="2">
        <v>17.87</v>
      </c>
      <c r="E54" s="2">
        <v>149128</v>
      </c>
      <c r="F54" s="2">
        <v>14.14</v>
      </c>
      <c r="G54" s="2"/>
    </row>
    <row r="55" spans="1:7" x14ac:dyDescent="0.25">
      <c r="A55" t="s">
        <v>332</v>
      </c>
      <c r="B55" t="s">
        <v>47</v>
      </c>
      <c r="C55" s="2">
        <v>508669</v>
      </c>
      <c r="D55" s="2">
        <v>14.49</v>
      </c>
      <c r="E55" s="2">
        <v>67400</v>
      </c>
      <c r="F55" s="2">
        <v>13.89</v>
      </c>
      <c r="G55" s="2"/>
    </row>
    <row r="56" spans="1:7" x14ac:dyDescent="0.25">
      <c r="A56" t="s">
        <v>202</v>
      </c>
      <c r="B56" t="s">
        <v>203</v>
      </c>
      <c r="C56" s="2">
        <v>1318738</v>
      </c>
      <c r="D56" s="2">
        <v>10.49</v>
      </c>
      <c r="E56" s="2">
        <v>123627</v>
      </c>
      <c r="F56" s="2">
        <v>13.6</v>
      </c>
      <c r="G56" s="2"/>
    </row>
    <row r="57" spans="1:7" x14ac:dyDescent="0.25">
      <c r="A57" t="s">
        <v>181</v>
      </c>
      <c r="B57" t="s">
        <v>182</v>
      </c>
      <c r="C57" s="2">
        <v>589698</v>
      </c>
      <c r="D57" s="2">
        <v>7.8</v>
      </c>
      <c r="E57" s="2">
        <v>134440</v>
      </c>
      <c r="F57" s="2">
        <v>13.51</v>
      </c>
      <c r="G57" s="2"/>
    </row>
    <row r="58" spans="1:7" x14ac:dyDescent="0.25">
      <c r="A58" t="s">
        <v>83</v>
      </c>
      <c r="B58" t="s">
        <v>84</v>
      </c>
      <c r="C58" s="2">
        <v>31044</v>
      </c>
      <c r="D58" s="2">
        <v>14.85</v>
      </c>
      <c r="E58" s="2">
        <v>7494</v>
      </c>
      <c r="F58" s="2">
        <v>13.41</v>
      </c>
      <c r="G58" s="2"/>
    </row>
    <row r="59" spans="1:7" x14ac:dyDescent="0.25">
      <c r="A59" t="s">
        <v>196</v>
      </c>
      <c r="B59" t="s">
        <v>197</v>
      </c>
      <c r="C59" s="2">
        <v>50686</v>
      </c>
      <c r="D59" s="2">
        <v>32.65</v>
      </c>
      <c r="E59" s="2">
        <v>10284</v>
      </c>
      <c r="F59" s="2">
        <v>13.18</v>
      </c>
      <c r="G59" s="2"/>
    </row>
    <row r="60" spans="1:7" x14ac:dyDescent="0.25">
      <c r="A60" t="s">
        <v>140</v>
      </c>
      <c r="B60" t="s">
        <v>141</v>
      </c>
      <c r="C60" s="2">
        <v>411591</v>
      </c>
      <c r="D60" s="2">
        <v>16.57</v>
      </c>
      <c r="E60" s="2">
        <v>90673</v>
      </c>
      <c r="F60" s="2">
        <v>13.13</v>
      </c>
      <c r="G60" s="2"/>
    </row>
    <row r="61" spans="1:7" x14ac:dyDescent="0.25">
      <c r="A61" t="s">
        <v>346</v>
      </c>
      <c r="B61" t="s">
        <v>245</v>
      </c>
      <c r="C61" s="2">
        <v>323720</v>
      </c>
      <c r="D61" s="2">
        <v>9.2100000000000009</v>
      </c>
      <c r="E61" s="2">
        <v>175829</v>
      </c>
      <c r="F61" s="2">
        <v>13.09</v>
      </c>
      <c r="G61" s="2"/>
    </row>
    <row r="62" spans="1:7" x14ac:dyDescent="0.25">
      <c r="A62" t="s">
        <v>275</v>
      </c>
      <c r="B62" t="s">
        <v>190</v>
      </c>
      <c r="C62" s="2">
        <v>1149544</v>
      </c>
      <c r="D62" s="2">
        <v>8.0399999999999991</v>
      </c>
      <c r="E62" s="2">
        <v>107393</v>
      </c>
      <c r="F62" s="2">
        <v>12.64</v>
      </c>
      <c r="G62" s="2"/>
    </row>
    <row r="63" spans="1:7" x14ac:dyDescent="0.25">
      <c r="A63" t="s">
        <v>71</v>
      </c>
      <c r="B63" t="s">
        <v>72</v>
      </c>
      <c r="C63" s="2">
        <v>327265</v>
      </c>
      <c r="D63" s="2">
        <v>8.0399999999999991</v>
      </c>
      <c r="E63" s="2">
        <v>52786</v>
      </c>
      <c r="F63" s="2">
        <v>12.49</v>
      </c>
      <c r="G63" s="2"/>
    </row>
    <row r="64" spans="1:7" x14ac:dyDescent="0.25">
      <c r="A64" t="s">
        <v>352</v>
      </c>
      <c r="B64" t="s">
        <v>122</v>
      </c>
      <c r="C64" s="2">
        <v>1165936</v>
      </c>
      <c r="D64" s="2">
        <v>5.07</v>
      </c>
      <c r="E64" s="2">
        <v>29792</v>
      </c>
      <c r="F64" s="2">
        <v>12.43</v>
      </c>
      <c r="G64" s="2"/>
    </row>
    <row r="65" spans="1:7" x14ac:dyDescent="0.25">
      <c r="A65" t="s">
        <v>236</v>
      </c>
      <c r="B65" t="s">
        <v>237</v>
      </c>
      <c r="C65" s="2">
        <v>611514</v>
      </c>
      <c r="D65" s="2">
        <v>16.82</v>
      </c>
      <c r="E65" s="2">
        <v>80713</v>
      </c>
      <c r="F65" s="2">
        <v>12.24</v>
      </c>
      <c r="G65" s="2"/>
    </row>
    <row r="66" spans="1:7" x14ac:dyDescent="0.25">
      <c r="A66" t="s">
        <v>361</v>
      </c>
      <c r="B66" t="s">
        <v>187</v>
      </c>
      <c r="C66" s="2">
        <v>245813</v>
      </c>
      <c r="D66" s="2">
        <v>8.98</v>
      </c>
      <c r="E66" s="2">
        <v>38326</v>
      </c>
      <c r="F66" s="2">
        <v>12.17</v>
      </c>
      <c r="G66" s="2"/>
    </row>
    <row r="67" spans="1:7" x14ac:dyDescent="0.25">
      <c r="A67" t="s">
        <v>345</v>
      </c>
      <c r="B67" t="s">
        <v>33</v>
      </c>
      <c r="C67" s="2">
        <v>876003</v>
      </c>
      <c r="D67" s="2">
        <v>11.17</v>
      </c>
      <c r="E67" s="2">
        <v>437855</v>
      </c>
      <c r="F67" s="2">
        <v>11.94</v>
      </c>
      <c r="G67" s="2"/>
    </row>
    <row r="68" spans="1:7" x14ac:dyDescent="0.25">
      <c r="A68" t="s">
        <v>322</v>
      </c>
      <c r="B68" t="s">
        <v>162</v>
      </c>
      <c r="C68" s="2">
        <v>364060</v>
      </c>
      <c r="D68" s="2">
        <v>12.24</v>
      </c>
      <c r="E68" s="2">
        <v>162206</v>
      </c>
      <c r="F68" s="2">
        <v>11.85</v>
      </c>
      <c r="G68" s="2"/>
    </row>
    <row r="69" spans="1:7" x14ac:dyDescent="0.25">
      <c r="A69" t="s">
        <v>211</v>
      </c>
      <c r="B69" t="s">
        <v>212</v>
      </c>
      <c r="C69" s="2">
        <v>3101662</v>
      </c>
      <c r="D69" s="2">
        <v>14.18</v>
      </c>
      <c r="E69" s="2">
        <v>1150170</v>
      </c>
      <c r="F69" s="2">
        <v>11.19</v>
      </c>
      <c r="G69" s="2"/>
    </row>
    <row r="70" spans="1:7" x14ac:dyDescent="0.25">
      <c r="A70" t="s">
        <v>167</v>
      </c>
      <c r="B70" t="s">
        <v>168</v>
      </c>
      <c r="C70" s="2">
        <v>616409</v>
      </c>
      <c r="D70" s="2">
        <v>7.07</v>
      </c>
      <c r="E70" s="2">
        <v>220984</v>
      </c>
      <c r="F70" s="2">
        <v>10.8</v>
      </c>
      <c r="G70" s="2"/>
    </row>
    <row r="71" spans="1:7" x14ac:dyDescent="0.25">
      <c r="A71" t="s">
        <v>308</v>
      </c>
      <c r="B71" t="s">
        <v>247</v>
      </c>
      <c r="C71" s="2">
        <v>17163</v>
      </c>
      <c r="D71" s="2">
        <v>9.3000000000000007</v>
      </c>
      <c r="E71" s="2">
        <v>15005</v>
      </c>
      <c r="F71" s="2">
        <v>10.35</v>
      </c>
      <c r="G71" s="2"/>
    </row>
    <row r="72" spans="1:7" x14ac:dyDescent="0.25">
      <c r="A72" t="s">
        <v>43</v>
      </c>
      <c r="B72" t="s">
        <v>44</v>
      </c>
      <c r="C72" s="2">
        <v>47159</v>
      </c>
      <c r="D72" s="2">
        <v>10.44</v>
      </c>
      <c r="E72" s="2">
        <v>44961</v>
      </c>
      <c r="F72" s="2">
        <v>9.81</v>
      </c>
      <c r="G72" s="2"/>
    </row>
    <row r="73" spans="1:7" x14ac:dyDescent="0.25">
      <c r="A73" t="s">
        <v>351</v>
      </c>
      <c r="B73" t="s">
        <v>227</v>
      </c>
      <c r="C73" s="2">
        <v>405790</v>
      </c>
      <c r="D73" s="2">
        <v>11.34</v>
      </c>
      <c r="E73" s="2">
        <v>122481</v>
      </c>
      <c r="F73" s="2">
        <v>9.8000000000000007</v>
      </c>
      <c r="G73" s="2"/>
    </row>
    <row r="74" spans="1:7" x14ac:dyDescent="0.25">
      <c r="A74" t="s">
        <v>146</v>
      </c>
      <c r="B74" t="s">
        <v>147</v>
      </c>
      <c r="C74" s="2">
        <v>45982875</v>
      </c>
      <c r="D74" s="2">
        <v>12.32</v>
      </c>
      <c r="E74" s="2">
        <v>7934986</v>
      </c>
      <c r="F74" s="2">
        <v>9.7899999999999991</v>
      </c>
      <c r="G74" s="2"/>
    </row>
    <row r="75" spans="1:7" x14ac:dyDescent="0.25">
      <c r="A75" t="s">
        <v>57</v>
      </c>
      <c r="B75" t="s">
        <v>58</v>
      </c>
      <c r="C75" s="2">
        <v>286410</v>
      </c>
      <c r="D75" s="2">
        <v>7.46</v>
      </c>
      <c r="E75" s="2">
        <v>93418</v>
      </c>
      <c r="F75" s="2">
        <v>9.76</v>
      </c>
      <c r="G75" s="2"/>
    </row>
    <row r="76" spans="1:7" x14ac:dyDescent="0.25">
      <c r="A76" t="s">
        <v>272</v>
      </c>
      <c r="B76" t="s">
        <v>163</v>
      </c>
      <c r="C76" s="2">
        <v>27924</v>
      </c>
      <c r="D76" s="2">
        <v>11.17</v>
      </c>
      <c r="E76" s="2">
        <v>11206</v>
      </c>
      <c r="F76" s="2">
        <v>9.6</v>
      </c>
      <c r="G76" s="2"/>
    </row>
    <row r="77" spans="1:7" x14ac:dyDescent="0.25">
      <c r="A77" t="s">
        <v>224</v>
      </c>
      <c r="B77" t="s">
        <v>225</v>
      </c>
      <c r="C77" s="2">
        <v>638516</v>
      </c>
      <c r="D77" s="2">
        <v>11.23</v>
      </c>
      <c r="E77" s="2">
        <v>543175</v>
      </c>
      <c r="F77" s="2">
        <v>9.5299999999999994</v>
      </c>
      <c r="G77" s="2"/>
    </row>
    <row r="78" spans="1:7" x14ac:dyDescent="0.25">
      <c r="A78" t="s">
        <v>309</v>
      </c>
      <c r="B78" t="s">
        <v>111</v>
      </c>
      <c r="C78" s="2">
        <v>118300</v>
      </c>
      <c r="D78" s="2">
        <v>6.76</v>
      </c>
      <c r="E78" s="2">
        <v>26376</v>
      </c>
      <c r="F78" s="2">
        <v>9.44</v>
      </c>
      <c r="G78" s="2"/>
    </row>
    <row r="79" spans="1:7" x14ac:dyDescent="0.25">
      <c r="A79" t="s">
        <v>355</v>
      </c>
      <c r="B79" t="s">
        <v>148</v>
      </c>
      <c r="C79" s="2">
        <v>6582142</v>
      </c>
      <c r="D79" s="2">
        <v>7.62</v>
      </c>
      <c r="E79" s="2">
        <v>650889</v>
      </c>
      <c r="F79" s="2">
        <v>9.23</v>
      </c>
      <c r="G79" s="2"/>
    </row>
    <row r="80" spans="1:7" x14ac:dyDescent="0.25">
      <c r="A80" t="s">
        <v>48</v>
      </c>
      <c r="B80" t="s">
        <v>49</v>
      </c>
      <c r="C80" s="2">
        <v>296971</v>
      </c>
      <c r="D80" s="2">
        <v>3.76</v>
      </c>
      <c r="E80" s="2">
        <v>27513</v>
      </c>
      <c r="F80" s="2">
        <v>9.2200000000000006</v>
      </c>
      <c r="G80" s="2"/>
    </row>
    <row r="81" spans="1:7" x14ac:dyDescent="0.25">
      <c r="A81" t="s">
        <v>329</v>
      </c>
      <c r="B81" t="s">
        <v>235</v>
      </c>
      <c r="C81" s="2">
        <v>499980</v>
      </c>
      <c r="D81" s="2">
        <v>19</v>
      </c>
      <c r="E81" s="2">
        <v>73742</v>
      </c>
      <c r="F81" s="2">
        <v>9.15</v>
      </c>
      <c r="G81" s="2"/>
    </row>
    <row r="82" spans="1:7" x14ac:dyDescent="0.25">
      <c r="A82" t="s">
        <v>76</v>
      </c>
      <c r="B82" t="s">
        <v>77</v>
      </c>
      <c r="C82" s="2">
        <v>19858298</v>
      </c>
      <c r="D82" s="2">
        <v>10.25</v>
      </c>
      <c r="E82" s="2">
        <v>1184682</v>
      </c>
      <c r="F82" s="2">
        <v>9.15</v>
      </c>
      <c r="G82" s="2"/>
    </row>
    <row r="83" spans="1:7" x14ac:dyDescent="0.25">
      <c r="A83" t="s">
        <v>330</v>
      </c>
      <c r="B83" t="s">
        <v>80</v>
      </c>
      <c r="C83" s="2">
        <v>367409</v>
      </c>
      <c r="D83" s="2">
        <v>4.8099999999999996</v>
      </c>
      <c r="E83" s="2">
        <v>88470</v>
      </c>
      <c r="F83" s="2">
        <v>9.1199999999999992</v>
      </c>
      <c r="G83" s="2"/>
    </row>
    <row r="84" spans="1:7" x14ac:dyDescent="0.25">
      <c r="A84" t="s">
        <v>327</v>
      </c>
      <c r="B84" t="s">
        <v>177</v>
      </c>
      <c r="C84" s="2">
        <v>425068</v>
      </c>
      <c r="D84" s="2">
        <v>7.59</v>
      </c>
      <c r="E84" s="2">
        <v>229376</v>
      </c>
      <c r="F84" s="2">
        <v>8.44</v>
      </c>
      <c r="G84" s="2"/>
    </row>
    <row r="85" spans="1:7" x14ac:dyDescent="0.25">
      <c r="A85" t="s">
        <v>273</v>
      </c>
      <c r="B85" t="s">
        <v>66</v>
      </c>
      <c r="C85" s="2">
        <v>479791</v>
      </c>
      <c r="D85" s="2">
        <v>18.420000000000002</v>
      </c>
      <c r="E85" s="2">
        <v>301006</v>
      </c>
      <c r="F85" s="2">
        <v>8.1300000000000008</v>
      </c>
      <c r="G85" s="2"/>
    </row>
    <row r="86" spans="1:7" x14ac:dyDescent="0.25">
      <c r="A86" t="s">
        <v>326</v>
      </c>
      <c r="B86" t="s">
        <v>54</v>
      </c>
      <c r="C86" s="2">
        <v>7611360</v>
      </c>
      <c r="D86" s="2">
        <v>6.73</v>
      </c>
      <c r="E86" s="2">
        <v>5388992</v>
      </c>
      <c r="F86" s="2">
        <v>8.08</v>
      </c>
      <c r="G86" s="2"/>
    </row>
    <row r="87" spans="1:7" x14ac:dyDescent="0.25">
      <c r="A87" t="s">
        <v>157</v>
      </c>
      <c r="B87" t="s">
        <v>158</v>
      </c>
      <c r="C87" s="2">
        <v>8124230</v>
      </c>
      <c r="D87" s="2">
        <v>13.25</v>
      </c>
      <c r="E87" s="2">
        <v>514292</v>
      </c>
      <c r="F87" s="2">
        <v>7.69</v>
      </c>
      <c r="G87" s="2"/>
    </row>
    <row r="88" spans="1:7" x14ac:dyDescent="0.25">
      <c r="A88" t="s">
        <v>301</v>
      </c>
      <c r="B88" t="s">
        <v>217</v>
      </c>
      <c r="C88" s="2">
        <v>102611</v>
      </c>
      <c r="D88" s="2">
        <v>6.65</v>
      </c>
      <c r="E88" s="2">
        <v>54226</v>
      </c>
      <c r="F88" s="2">
        <v>7.49</v>
      </c>
      <c r="G88" s="2"/>
    </row>
    <row r="89" spans="1:7" x14ac:dyDescent="0.25">
      <c r="A89" t="s">
        <v>200</v>
      </c>
      <c r="B89" t="s">
        <v>201</v>
      </c>
      <c r="C89" s="2">
        <v>4668266</v>
      </c>
      <c r="D89" s="2">
        <v>6.5</v>
      </c>
      <c r="E89" s="2">
        <v>2202714</v>
      </c>
      <c r="F89" s="2">
        <v>7.37</v>
      </c>
      <c r="G89" s="2"/>
    </row>
    <row r="90" spans="1:7" x14ac:dyDescent="0.25">
      <c r="A90" t="s">
        <v>328</v>
      </c>
      <c r="B90" t="s">
        <v>151</v>
      </c>
      <c r="C90" s="2">
        <v>250973</v>
      </c>
      <c r="D90" s="2">
        <v>10.220000000000001</v>
      </c>
      <c r="E90" s="2">
        <v>52917</v>
      </c>
      <c r="F90" s="2">
        <v>7.07</v>
      </c>
      <c r="G90" s="2"/>
    </row>
    <row r="91" spans="1:7" x14ac:dyDescent="0.25">
      <c r="A91" t="s">
        <v>134</v>
      </c>
      <c r="B91" t="s">
        <v>135</v>
      </c>
      <c r="C91" s="2">
        <v>1821879</v>
      </c>
      <c r="D91" s="2">
        <v>5.57</v>
      </c>
      <c r="E91" s="2">
        <v>387645</v>
      </c>
      <c r="F91" s="2">
        <v>6.99</v>
      </c>
      <c r="G91" s="2"/>
    </row>
    <row r="92" spans="1:7" x14ac:dyDescent="0.25">
      <c r="A92" t="s">
        <v>323</v>
      </c>
      <c r="B92" t="s">
        <v>260</v>
      </c>
      <c r="C92" s="2">
        <v>9423</v>
      </c>
      <c r="D92" s="2">
        <v>6.99</v>
      </c>
      <c r="E92" s="2">
        <v>9423</v>
      </c>
      <c r="F92" s="2">
        <v>6.99</v>
      </c>
      <c r="G92" s="2"/>
    </row>
    <row r="93" spans="1:7" x14ac:dyDescent="0.25">
      <c r="A93" t="s">
        <v>97</v>
      </c>
      <c r="B93" t="s">
        <v>98</v>
      </c>
      <c r="C93" s="2">
        <v>4044361</v>
      </c>
      <c r="D93" s="2">
        <v>4.58</v>
      </c>
      <c r="E93" s="2">
        <v>1550919</v>
      </c>
      <c r="F93" s="2">
        <v>6.98</v>
      </c>
      <c r="G93" s="2"/>
    </row>
    <row r="94" spans="1:7" x14ac:dyDescent="0.25">
      <c r="A94" t="s">
        <v>300</v>
      </c>
      <c r="B94" t="s">
        <v>30</v>
      </c>
      <c r="C94" s="2">
        <v>297185</v>
      </c>
      <c r="D94" s="2">
        <v>6.38</v>
      </c>
      <c r="E94" s="2">
        <v>25712</v>
      </c>
      <c r="F94" s="2">
        <v>6.9</v>
      </c>
      <c r="G94" s="2"/>
    </row>
    <row r="95" spans="1:7" x14ac:dyDescent="0.25">
      <c r="A95" t="s">
        <v>138</v>
      </c>
      <c r="B95" t="s">
        <v>139</v>
      </c>
      <c r="C95" s="2">
        <v>499652</v>
      </c>
      <c r="D95" s="2">
        <v>5.86</v>
      </c>
      <c r="E95" s="2">
        <v>290857</v>
      </c>
      <c r="F95" s="2">
        <v>6.89</v>
      </c>
      <c r="G95" s="2"/>
    </row>
    <row r="96" spans="1:7" x14ac:dyDescent="0.25">
      <c r="A96" t="s">
        <v>338</v>
      </c>
      <c r="B96" t="s">
        <v>109</v>
      </c>
      <c r="C96" s="2">
        <v>2547170</v>
      </c>
      <c r="D96" s="2">
        <v>9.75</v>
      </c>
      <c r="E96" s="2">
        <v>449218</v>
      </c>
      <c r="F96" s="2">
        <v>6.88</v>
      </c>
      <c r="G96" s="2"/>
    </row>
    <row r="97" spans="1:7" x14ac:dyDescent="0.25">
      <c r="A97" t="s">
        <v>100</v>
      </c>
      <c r="B97" t="s">
        <v>101</v>
      </c>
      <c r="C97" s="2">
        <v>340312</v>
      </c>
      <c r="D97" s="2">
        <v>4.3099999999999996</v>
      </c>
      <c r="E97" s="2">
        <v>68871</v>
      </c>
      <c r="F97" s="2">
        <v>6.5</v>
      </c>
      <c r="G97" s="2"/>
    </row>
    <row r="98" spans="1:7" x14ac:dyDescent="0.25">
      <c r="A98" t="s">
        <v>293</v>
      </c>
      <c r="B98" t="s">
        <v>251</v>
      </c>
      <c r="C98" s="2">
        <v>30693</v>
      </c>
      <c r="D98" s="2">
        <v>4.2699999999999996</v>
      </c>
      <c r="E98" s="2">
        <v>19166</v>
      </c>
      <c r="F98" s="2">
        <v>6.49</v>
      </c>
      <c r="G98" s="2"/>
    </row>
    <row r="99" spans="1:7" x14ac:dyDescent="0.25">
      <c r="A99" t="s">
        <v>123</v>
      </c>
      <c r="B99" t="s">
        <v>124</v>
      </c>
      <c r="C99" s="2">
        <v>156752</v>
      </c>
      <c r="D99" s="2">
        <v>8.98</v>
      </c>
      <c r="E99" s="2">
        <v>49169</v>
      </c>
      <c r="F99" s="2">
        <v>6.34</v>
      </c>
      <c r="G99" s="2"/>
    </row>
    <row r="100" spans="1:7" x14ac:dyDescent="0.25">
      <c r="A100" t="s">
        <v>55</v>
      </c>
      <c r="B100" t="s">
        <v>56</v>
      </c>
      <c r="C100" s="2">
        <v>718516</v>
      </c>
      <c r="D100" s="2">
        <v>8.1199999999999992</v>
      </c>
      <c r="E100" s="2">
        <v>85857</v>
      </c>
      <c r="F100" s="2">
        <v>6.3</v>
      </c>
      <c r="G100" s="2"/>
    </row>
    <row r="101" spans="1:7" x14ac:dyDescent="0.25">
      <c r="A101" t="s">
        <v>179</v>
      </c>
      <c r="B101" t="s">
        <v>180</v>
      </c>
      <c r="C101" s="2">
        <v>6036465</v>
      </c>
      <c r="D101" s="2">
        <v>6.12</v>
      </c>
      <c r="E101" s="2">
        <v>2089235</v>
      </c>
      <c r="F101" s="2">
        <v>6.13</v>
      </c>
      <c r="G101" s="2"/>
    </row>
    <row r="102" spans="1:7" x14ac:dyDescent="0.25">
      <c r="A102" t="s">
        <v>357</v>
      </c>
      <c r="B102" t="s">
        <v>238</v>
      </c>
      <c r="C102" s="2">
        <v>3322661</v>
      </c>
      <c r="D102" s="2">
        <v>5.0199999999999996</v>
      </c>
      <c r="E102" s="2">
        <v>503691</v>
      </c>
      <c r="F102" s="2">
        <v>5.97</v>
      </c>
      <c r="G102" s="2"/>
    </row>
    <row r="103" spans="1:7" x14ac:dyDescent="0.25">
      <c r="A103" t="s">
        <v>191</v>
      </c>
      <c r="B103" t="s">
        <v>192</v>
      </c>
      <c r="C103" s="2">
        <v>728914</v>
      </c>
      <c r="D103" s="2">
        <v>5.38</v>
      </c>
      <c r="E103" s="2">
        <v>68792</v>
      </c>
      <c r="F103" s="2">
        <v>5.97</v>
      </c>
      <c r="G103" s="2"/>
    </row>
    <row r="104" spans="1:7" x14ac:dyDescent="0.25">
      <c r="A104" t="s">
        <v>341</v>
      </c>
      <c r="B104" t="s">
        <v>226</v>
      </c>
      <c r="C104" s="2">
        <v>333653</v>
      </c>
      <c r="D104" s="2">
        <v>6</v>
      </c>
      <c r="E104" s="2">
        <v>179050</v>
      </c>
      <c r="F104" s="2">
        <v>5.86</v>
      </c>
      <c r="G104" s="2"/>
    </row>
    <row r="105" spans="1:7" x14ac:dyDescent="0.25">
      <c r="A105" t="s">
        <v>285</v>
      </c>
      <c r="B105" t="s">
        <v>259</v>
      </c>
      <c r="C105" s="2">
        <v>65417</v>
      </c>
      <c r="D105" s="2">
        <v>5.7</v>
      </c>
      <c r="E105" s="2">
        <v>65417</v>
      </c>
      <c r="F105" s="2">
        <v>5.7</v>
      </c>
      <c r="G105" s="2"/>
    </row>
    <row r="106" spans="1:7" x14ac:dyDescent="0.25">
      <c r="A106" t="s">
        <v>69</v>
      </c>
      <c r="B106" t="s">
        <v>70</v>
      </c>
      <c r="C106" s="2">
        <v>10789316</v>
      </c>
      <c r="D106" s="2">
        <v>7.76</v>
      </c>
      <c r="E106" s="2">
        <v>6125688</v>
      </c>
      <c r="F106" s="2">
        <v>5.7</v>
      </c>
      <c r="G106" s="2"/>
    </row>
    <row r="107" spans="1:7" x14ac:dyDescent="0.25">
      <c r="A107" t="s">
        <v>283</v>
      </c>
      <c r="B107" t="s">
        <v>257</v>
      </c>
      <c r="C107" s="2">
        <v>16319</v>
      </c>
      <c r="D107" s="2">
        <v>5.66</v>
      </c>
      <c r="E107" s="2">
        <v>16319</v>
      </c>
      <c r="F107" s="2">
        <v>5.66</v>
      </c>
      <c r="G107" s="2"/>
    </row>
    <row r="108" spans="1:7" x14ac:dyDescent="0.25">
      <c r="A108" t="s">
        <v>303</v>
      </c>
      <c r="B108" t="s">
        <v>166</v>
      </c>
      <c r="C108" s="2">
        <v>16040818</v>
      </c>
      <c r="D108" s="2">
        <v>1.92</v>
      </c>
      <c r="E108" s="2">
        <v>824515</v>
      </c>
      <c r="F108" s="2">
        <v>5.66</v>
      </c>
      <c r="G108" s="2"/>
    </row>
    <row r="109" spans="1:7" x14ac:dyDescent="0.25">
      <c r="A109" t="s">
        <v>153</v>
      </c>
      <c r="B109" t="s">
        <v>154</v>
      </c>
      <c r="C109" s="2">
        <v>20535</v>
      </c>
      <c r="D109" s="2">
        <v>7.29</v>
      </c>
      <c r="E109" s="2">
        <v>5236</v>
      </c>
      <c r="F109" s="2">
        <v>5.52</v>
      </c>
      <c r="G109" s="2"/>
    </row>
    <row r="110" spans="1:7" x14ac:dyDescent="0.25">
      <c r="A110" t="s">
        <v>336</v>
      </c>
      <c r="B110" t="s">
        <v>115</v>
      </c>
      <c r="C110" s="2">
        <v>2106687</v>
      </c>
      <c r="D110" s="2">
        <v>4.8899999999999997</v>
      </c>
      <c r="E110" s="2">
        <v>485637</v>
      </c>
      <c r="F110" s="2">
        <v>5.5</v>
      </c>
      <c r="G110" s="2"/>
    </row>
    <row r="111" spans="1:7" x14ac:dyDescent="0.25">
      <c r="A111" t="s">
        <v>350</v>
      </c>
      <c r="B111" t="s">
        <v>178</v>
      </c>
      <c r="C111" s="2">
        <v>2073022</v>
      </c>
      <c r="D111" s="2">
        <v>6.54</v>
      </c>
      <c r="E111" s="2">
        <v>473205</v>
      </c>
      <c r="F111" s="2">
        <v>5.3</v>
      </c>
      <c r="G111" s="2"/>
    </row>
    <row r="112" spans="1:7" x14ac:dyDescent="0.25">
      <c r="A112" t="s">
        <v>284</v>
      </c>
      <c r="B112" t="s">
        <v>114</v>
      </c>
      <c r="C112" s="2">
        <v>1696337</v>
      </c>
      <c r="D112" s="2">
        <v>4.96</v>
      </c>
      <c r="E112" s="2">
        <v>274880</v>
      </c>
      <c r="F112" s="2">
        <v>4.93</v>
      </c>
      <c r="G112" s="2"/>
    </row>
    <row r="113" spans="1:7" ht="45" x14ac:dyDescent="0.25">
      <c r="A113" t="s">
        <v>105</v>
      </c>
      <c r="B113" t="s">
        <v>106</v>
      </c>
      <c r="C113" s="2">
        <v>14551404</v>
      </c>
      <c r="D113" s="2">
        <v>5.17</v>
      </c>
      <c r="E113" s="2">
        <v>6360445</v>
      </c>
      <c r="F113" s="2">
        <v>4.7300000000000004</v>
      </c>
      <c r="G113" s="13" t="s">
        <v>319</v>
      </c>
    </row>
    <row r="114" spans="1:7" x14ac:dyDescent="0.25">
      <c r="A114" t="s">
        <v>354</v>
      </c>
      <c r="B114" t="s">
        <v>127</v>
      </c>
      <c r="C114" s="2">
        <v>294904</v>
      </c>
      <c r="D114" s="2">
        <v>3.19</v>
      </c>
      <c r="E114" s="2">
        <v>81611</v>
      </c>
      <c r="F114" s="2">
        <v>4.68</v>
      </c>
      <c r="G114" s="2"/>
    </row>
    <row r="115" spans="1:7" x14ac:dyDescent="0.25">
      <c r="A115" t="s">
        <v>31</v>
      </c>
      <c r="B115" t="s">
        <v>32</v>
      </c>
      <c r="C115" s="2">
        <v>938064</v>
      </c>
      <c r="D115" s="2">
        <v>5.89</v>
      </c>
      <c r="E115" s="2">
        <v>166500</v>
      </c>
      <c r="F115" s="2">
        <v>4.47</v>
      </c>
      <c r="G115" s="2"/>
    </row>
    <row r="116" spans="1:7" x14ac:dyDescent="0.25">
      <c r="A116" t="s">
        <v>349</v>
      </c>
      <c r="B116" t="s">
        <v>195</v>
      </c>
      <c r="C116" s="2">
        <v>1978422</v>
      </c>
      <c r="D116" s="2">
        <v>3.44</v>
      </c>
      <c r="E116" s="2">
        <v>711597</v>
      </c>
      <c r="F116" s="2">
        <v>4.29</v>
      </c>
      <c r="G116" s="2"/>
    </row>
    <row r="117" spans="1:7" x14ac:dyDescent="0.25">
      <c r="A117" t="s">
        <v>149</v>
      </c>
      <c r="B117" t="s">
        <v>150</v>
      </c>
      <c r="C117" s="2">
        <v>2740965</v>
      </c>
      <c r="D117" s="2">
        <v>4.21</v>
      </c>
      <c r="E117" s="2">
        <v>511139</v>
      </c>
      <c r="F117" s="2">
        <v>4.25</v>
      </c>
      <c r="G117" s="2"/>
    </row>
    <row r="118" spans="1:7" x14ac:dyDescent="0.25">
      <c r="A118" t="s">
        <v>297</v>
      </c>
      <c r="B118" t="s">
        <v>116</v>
      </c>
      <c r="C118" s="2">
        <v>2548751</v>
      </c>
      <c r="D118" s="2">
        <v>13.6</v>
      </c>
      <c r="E118" s="2">
        <v>588196</v>
      </c>
      <c r="F118" s="2">
        <v>4.25</v>
      </c>
      <c r="G118" s="2"/>
    </row>
    <row r="119" spans="1:7" x14ac:dyDescent="0.25">
      <c r="A119" t="s">
        <v>337</v>
      </c>
      <c r="B119" t="s">
        <v>125</v>
      </c>
      <c r="C119" s="2">
        <v>7996600</v>
      </c>
      <c r="D119" s="2">
        <v>3.99</v>
      </c>
      <c r="E119" s="2">
        <v>4750198</v>
      </c>
      <c r="F119" s="2">
        <v>4.1100000000000003</v>
      </c>
      <c r="G119" s="2"/>
    </row>
    <row r="120" spans="1:7" x14ac:dyDescent="0.25">
      <c r="A120" t="s">
        <v>348</v>
      </c>
      <c r="B120" t="s">
        <v>126</v>
      </c>
      <c r="C120" s="2">
        <v>6740894</v>
      </c>
      <c r="D120" s="2">
        <v>3.88</v>
      </c>
      <c r="E120" s="2">
        <v>3035761</v>
      </c>
      <c r="F120" s="2">
        <v>3.93</v>
      </c>
      <c r="G120" s="2"/>
    </row>
    <row r="121" spans="1:7" x14ac:dyDescent="0.25">
      <c r="A121" t="s">
        <v>107</v>
      </c>
      <c r="B121" t="s">
        <v>108</v>
      </c>
      <c r="C121" s="2">
        <v>284419</v>
      </c>
      <c r="D121" s="2">
        <v>3.72</v>
      </c>
      <c r="E121" s="2">
        <v>217179</v>
      </c>
      <c r="F121" s="2">
        <v>3.8</v>
      </c>
      <c r="G121" s="2"/>
    </row>
    <row r="122" spans="1:7" x14ac:dyDescent="0.25">
      <c r="A122" t="s">
        <v>280</v>
      </c>
      <c r="B122" t="s">
        <v>208</v>
      </c>
      <c r="C122" s="2">
        <v>2016141</v>
      </c>
      <c r="D122" s="2">
        <v>3.74</v>
      </c>
      <c r="E122" s="2">
        <v>142866</v>
      </c>
      <c r="F122" s="2">
        <v>3.63</v>
      </c>
      <c r="G122" s="2"/>
    </row>
    <row r="123" spans="1:7" x14ac:dyDescent="0.25">
      <c r="A123" t="s">
        <v>52</v>
      </c>
      <c r="B123" t="s">
        <v>53</v>
      </c>
      <c r="C123" s="2">
        <v>878707</v>
      </c>
      <c r="D123" s="2">
        <v>4.7699999999999996</v>
      </c>
      <c r="E123" s="2">
        <v>134774</v>
      </c>
      <c r="F123" s="2">
        <v>3.58</v>
      </c>
      <c r="G123" s="2"/>
    </row>
    <row r="124" spans="1:7" x14ac:dyDescent="0.25">
      <c r="A124" t="s">
        <v>359</v>
      </c>
      <c r="B124" t="s">
        <v>112</v>
      </c>
      <c r="C124" s="2">
        <v>1497844</v>
      </c>
      <c r="D124" s="2">
        <v>4.2300000000000004</v>
      </c>
      <c r="E124" s="2">
        <v>402356</v>
      </c>
      <c r="F124" s="2">
        <v>3.53</v>
      </c>
      <c r="G124" s="2"/>
    </row>
    <row r="125" spans="1:7" x14ac:dyDescent="0.25">
      <c r="A125" t="s">
        <v>358</v>
      </c>
      <c r="B125" t="s">
        <v>35</v>
      </c>
      <c r="C125" s="2">
        <v>1128280</v>
      </c>
      <c r="D125" s="2">
        <v>18.760000000000002</v>
      </c>
      <c r="E125" s="2">
        <v>66944</v>
      </c>
      <c r="F125" s="2">
        <v>3.45</v>
      </c>
      <c r="G125" s="2"/>
    </row>
    <row r="126" spans="1:7" x14ac:dyDescent="0.25">
      <c r="A126" t="s">
        <v>241</v>
      </c>
      <c r="B126" t="s">
        <v>242</v>
      </c>
      <c r="C126" s="2">
        <v>5532950</v>
      </c>
      <c r="D126" s="2">
        <v>3.71</v>
      </c>
      <c r="E126" s="2">
        <v>1647320</v>
      </c>
      <c r="F126" s="2">
        <v>3.44</v>
      </c>
      <c r="G126" s="2"/>
    </row>
    <row r="127" spans="1:7" x14ac:dyDescent="0.25">
      <c r="A127" s="12" t="s">
        <v>130</v>
      </c>
      <c r="B127" t="s">
        <v>131</v>
      </c>
      <c r="C127" s="2">
        <v>1005161</v>
      </c>
      <c r="D127" s="2">
        <v>9.34</v>
      </c>
      <c r="E127" s="2">
        <v>100413</v>
      </c>
      <c r="F127" s="2">
        <v>3.43</v>
      </c>
      <c r="G127" s="2"/>
    </row>
    <row r="128" spans="1:7" x14ac:dyDescent="0.25">
      <c r="A128" t="s">
        <v>287</v>
      </c>
      <c r="B128" t="s">
        <v>246</v>
      </c>
      <c r="C128" s="2">
        <v>57537</v>
      </c>
      <c r="D128" s="2">
        <v>2.09</v>
      </c>
      <c r="E128" s="2">
        <v>35471</v>
      </c>
      <c r="F128" s="2">
        <v>3.19</v>
      </c>
      <c r="G128" s="2"/>
    </row>
    <row r="129" spans="1:7" x14ac:dyDescent="0.25">
      <c r="A129" t="s">
        <v>302</v>
      </c>
      <c r="B129" t="s">
        <v>113</v>
      </c>
      <c r="C129" s="2">
        <v>196955</v>
      </c>
      <c r="D129" s="2">
        <v>8.4600000000000009</v>
      </c>
      <c r="E129" s="2">
        <v>54466</v>
      </c>
      <c r="F129" s="2">
        <v>3.18</v>
      </c>
      <c r="G129" s="2"/>
    </row>
    <row r="130" spans="1:7" x14ac:dyDescent="0.25">
      <c r="A130" t="s">
        <v>34</v>
      </c>
      <c r="B130" t="s">
        <v>35</v>
      </c>
      <c r="C130" s="2">
        <v>246430</v>
      </c>
      <c r="D130" s="2">
        <v>11.88</v>
      </c>
      <c r="E130" s="2">
        <v>80151</v>
      </c>
      <c r="F130" s="2">
        <v>3.04</v>
      </c>
      <c r="G130" s="2"/>
    </row>
    <row r="131" spans="1:7" x14ac:dyDescent="0.25">
      <c r="A131" t="s">
        <v>142</v>
      </c>
      <c r="B131" t="s">
        <v>143</v>
      </c>
      <c r="C131" s="2">
        <v>5000927</v>
      </c>
      <c r="D131" s="2">
        <v>4.03</v>
      </c>
      <c r="E131" s="2">
        <v>936912</v>
      </c>
      <c r="F131" s="2">
        <v>2.99</v>
      </c>
      <c r="G131" s="2"/>
    </row>
    <row r="132" spans="1:7" x14ac:dyDescent="0.25">
      <c r="A132" t="s">
        <v>160</v>
      </c>
      <c r="B132" t="s">
        <v>161</v>
      </c>
      <c r="C132" s="2">
        <v>1093698</v>
      </c>
      <c r="D132" s="2">
        <v>2.81</v>
      </c>
      <c r="E132" s="2">
        <v>142647</v>
      </c>
      <c r="F132" s="2">
        <v>2.6</v>
      </c>
      <c r="G132" s="2"/>
    </row>
    <row r="133" spans="1:7" x14ac:dyDescent="0.25">
      <c r="A133" t="s">
        <v>310</v>
      </c>
      <c r="B133" t="s">
        <v>96</v>
      </c>
      <c r="C133" s="2">
        <v>159365</v>
      </c>
      <c r="D133" s="2">
        <v>9.16</v>
      </c>
      <c r="E133" s="2">
        <v>12579</v>
      </c>
      <c r="F133" s="2">
        <v>2.58</v>
      </c>
      <c r="G133" s="2"/>
    </row>
    <row r="134" spans="1:7" x14ac:dyDescent="0.25">
      <c r="A134" t="s">
        <v>164</v>
      </c>
      <c r="B134" t="s">
        <v>165</v>
      </c>
      <c r="C134" s="2">
        <v>1169532</v>
      </c>
      <c r="D134" s="2">
        <v>2.63</v>
      </c>
      <c r="E134" s="2">
        <v>677570</v>
      </c>
      <c r="F134" s="2">
        <v>2.41</v>
      </c>
      <c r="G134" s="2"/>
    </row>
    <row r="135" spans="1:7" x14ac:dyDescent="0.25">
      <c r="A135" t="s">
        <v>144</v>
      </c>
      <c r="B135" t="s">
        <v>145</v>
      </c>
      <c r="C135" s="2">
        <v>68920</v>
      </c>
      <c r="D135" s="2">
        <v>1.92</v>
      </c>
      <c r="E135" s="2">
        <v>68920</v>
      </c>
      <c r="F135" s="2">
        <v>1.92</v>
      </c>
      <c r="G135" s="2"/>
    </row>
    <row r="136" spans="1:7" x14ac:dyDescent="0.25">
      <c r="A136" t="s">
        <v>218</v>
      </c>
      <c r="B136" t="s">
        <v>219</v>
      </c>
      <c r="C136" s="2">
        <v>2114567</v>
      </c>
      <c r="D136" s="2">
        <v>4.1500000000000004</v>
      </c>
      <c r="E136" s="2">
        <v>415568</v>
      </c>
      <c r="F136" s="2">
        <v>1.81</v>
      </c>
      <c r="G136" s="2"/>
    </row>
    <row r="137" spans="1:7" x14ac:dyDescent="0.25">
      <c r="A137" t="s">
        <v>331</v>
      </c>
      <c r="B137" t="s">
        <v>59</v>
      </c>
      <c r="C137" s="2">
        <v>381818</v>
      </c>
      <c r="D137" s="2">
        <v>1.82</v>
      </c>
      <c r="E137" s="2">
        <v>12086</v>
      </c>
      <c r="F137" s="2">
        <v>1.52</v>
      </c>
      <c r="G137" s="2"/>
    </row>
    <row r="138" spans="1:7" x14ac:dyDescent="0.25">
      <c r="A138" t="s">
        <v>248</v>
      </c>
      <c r="B138" t="s">
        <v>249</v>
      </c>
      <c r="C138" s="2">
        <v>287382</v>
      </c>
      <c r="D138" s="2">
        <v>5.64</v>
      </c>
      <c r="E138" s="2">
        <v>26183</v>
      </c>
      <c r="F138" s="2">
        <v>1.5</v>
      </c>
      <c r="G138" s="2"/>
    </row>
    <row r="139" spans="1:7" x14ac:dyDescent="0.25">
      <c r="A139" s="11" t="s">
        <v>222</v>
      </c>
      <c r="B139" t="s">
        <v>223</v>
      </c>
      <c r="C139" s="2">
        <v>9362506</v>
      </c>
      <c r="D139" s="2">
        <v>0.74</v>
      </c>
      <c r="E139" s="2">
        <v>2086930</v>
      </c>
      <c r="F139" s="2">
        <v>1.18</v>
      </c>
      <c r="G139" s="2"/>
    </row>
    <row r="140" spans="1:7" x14ac:dyDescent="0.25">
      <c r="A140" t="s">
        <v>342</v>
      </c>
      <c r="B140" t="s">
        <v>189</v>
      </c>
      <c r="C140" s="2">
        <v>136644</v>
      </c>
      <c r="D140" s="2">
        <v>1.17</v>
      </c>
      <c r="E140" s="2">
        <v>5825</v>
      </c>
      <c r="F140" s="2">
        <v>1.05</v>
      </c>
      <c r="G140" s="2"/>
    </row>
    <row r="141" spans="1:7" x14ac:dyDescent="0.25">
      <c r="A141" t="s">
        <v>340</v>
      </c>
      <c r="B141" t="s">
        <v>253</v>
      </c>
      <c r="C141" s="2">
        <v>28629</v>
      </c>
      <c r="D141" s="2">
        <v>0.77</v>
      </c>
      <c r="E141" s="2">
        <v>27176</v>
      </c>
      <c r="F141" s="2">
        <v>0.81</v>
      </c>
      <c r="G141" s="2"/>
    </row>
    <row r="142" spans="1:7" x14ac:dyDescent="0.25">
      <c r="A142" t="s">
        <v>209</v>
      </c>
      <c r="B142" t="s">
        <v>210</v>
      </c>
      <c r="C142" s="2">
        <v>894082</v>
      </c>
      <c r="D142" s="2">
        <v>3.1</v>
      </c>
      <c r="E142" s="2">
        <v>548875</v>
      </c>
      <c r="F142" s="2">
        <v>0.75</v>
      </c>
      <c r="G142" s="2"/>
    </row>
    <row r="143" spans="1:7" x14ac:dyDescent="0.25">
      <c r="A143" t="s">
        <v>343</v>
      </c>
      <c r="B143" t="s">
        <v>204</v>
      </c>
      <c r="C143" s="2">
        <v>279806</v>
      </c>
      <c r="D143" s="2">
        <v>0.91</v>
      </c>
      <c r="E143" s="2">
        <v>149720</v>
      </c>
      <c r="F143" s="2">
        <v>0.53</v>
      </c>
      <c r="G143" s="2"/>
    </row>
    <row r="144" spans="1:7" x14ac:dyDescent="0.25">
      <c r="A144" t="s">
        <v>276</v>
      </c>
      <c r="B144" t="s">
        <v>256</v>
      </c>
      <c r="C144" s="2">
        <v>72036</v>
      </c>
      <c r="D144" s="2">
        <v>0.35</v>
      </c>
      <c r="E144" s="2">
        <v>72036</v>
      </c>
      <c r="F144" s="2">
        <v>0.35</v>
      </c>
      <c r="G144" s="2" t="s">
        <v>318</v>
      </c>
    </row>
    <row r="145" spans="1:7" x14ac:dyDescent="0.25">
      <c r="A145" t="s">
        <v>299</v>
      </c>
      <c r="B145" t="s">
        <v>188</v>
      </c>
      <c r="C145" s="2">
        <v>261084</v>
      </c>
      <c r="D145" s="2">
        <v>0.37</v>
      </c>
      <c r="E145" s="2">
        <v>116770</v>
      </c>
      <c r="F145" s="2">
        <v>0.22</v>
      </c>
      <c r="G145" s="2" t="s">
        <v>318</v>
      </c>
    </row>
    <row r="146" spans="1:7" x14ac:dyDescent="0.25">
      <c r="A146" t="s">
        <v>286</v>
      </c>
      <c r="B146" t="s">
        <v>183</v>
      </c>
      <c r="C146" s="2">
        <v>20427</v>
      </c>
      <c r="D146" s="2">
        <v>0.08</v>
      </c>
      <c r="E146" s="2">
        <v>12197</v>
      </c>
      <c r="F146" s="2">
        <v>0.14000000000000001</v>
      </c>
      <c r="G146" s="2" t="s">
        <v>318</v>
      </c>
    </row>
    <row r="147" spans="1:7" x14ac:dyDescent="0.25">
      <c r="A147" t="s">
        <v>324</v>
      </c>
      <c r="B147" t="s">
        <v>258</v>
      </c>
      <c r="C147" s="2">
        <v>324737</v>
      </c>
      <c r="D147" s="2">
        <v>5.0999999999999996</v>
      </c>
      <c r="E147" s="2">
        <v>55716</v>
      </c>
      <c r="F147" s="2">
        <v>0.14000000000000001</v>
      </c>
      <c r="G147" s="2" t="s">
        <v>318</v>
      </c>
    </row>
    <row r="148" spans="1:7" x14ac:dyDescent="0.25">
      <c r="A148" t="s">
        <v>296</v>
      </c>
      <c r="B148" t="s">
        <v>38</v>
      </c>
      <c r="C148" s="2">
        <v>391530</v>
      </c>
      <c r="D148" s="2">
        <v>0.06</v>
      </c>
      <c r="E148" s="2">
        <v>176983</v>
      </c>
      <c r="F148" s="2">
        <v>0.05</v>
      </c>
      <c r="G148" s="2" t="s">
        <v>264</v>
      </c>
    </row>
    <row r="149" spans="1:7" x14ac:dyDescent="0.25">
      <c r="A149" t="s">
        <v>278</v>
      </c>
      <c r="B149" t="s">
        <v>119</v>
      </c>
      <c r="C149" s="2">
        <v>194324</v>
      </c>
      <c r="D149" s="2">
        <v>1.49</v>
      </c>
      <c r="E149" s="2">
        <v>45643</v>
      </c>
      <c r="F149" s="2">
        <v>0.04</v>
      </c>
      <c r="G149" s="2" t="s">
        <v>318</v>
      </c>
    </row>
    <row r="150" spans="1:7" x14ac:dyDescent="0.25">
      <c r="A150" t="s">
        <v>117</v>
      </c>
      <c r="B150" t="s">
        <v>118</v>
      </c>
      <c r="C150" s="2">
        <v>25679</v>
      </c>
      <c r="D150" s="2">
        <v>8.44</v>
      </c>
      <c r="E150" s="2">
        <v>1004</v>
      </c>
      <c r="F150" s="2">
        <v>0</v>
      </c>
      <c r="G150" s="2" t="s">
        <v>362</v>
      </c>
    </row>
    <row r="151" spans="1:7" x14ac:dyDescent="0.25">
      <c r="A151" t="s">
        <v>353</v>
      </c>
      <c r="B151" t="s">
        <v>254</v>
      </c>
      <c r="C151" s="2">
        <v>94</v>
      </c>
      <c r="D151" s="2">
        <v>0</v>
      </c>
      <c r="E151" s="2">
        <v>94</v>
      </c>
      <c r="F151" s="2">
        <v>0</v>
      </c>
      <c r="G151" s="2" t="s">
        <v>362</v>
      </c>
    </row>
    <row r="152" spans="1:7" x14ac:dyDescent="0.25">
      <c r="A152" t="s">
        <v>169</v>
      </c>
      <c r="B152" t="s">
        <v>170</v>
      </c>
      <c r="C152" s="2">
        <v>0</v>
      </c>
      <c r="D152" s="2">
        <v>0</v>
      </c>
      <c r="E152" s="2">
        <v>0</v>
      </c>
      <c r="F152" s="2">
        <v>0</v>
      </c>
      <c r="G152" s="2" t="s">
        <v>264</v>
      </c>
    </row>
    <row r="153" spans="1:7" x14ac:dyDescent="0.25">
      <c r="A153" t="s">
        <v>282</v>
      </c>
      <c r="B153" t="s">
        <v>252</v>
      </c>
      <c r="C153" s="2">
        <v>5506</v>
      </c>
      <c r="D153" s="2">
        <v>0.98</v>
      </c>
      <c r="E153" s="2">
        <v>1293</v>
      </c>
      <c r="F153" s="2">
        <v>0</v>
      </c>
      <c r="G153" s="2" t="s">
        <v>312</v>
      </c>
    </row>
    <row r="154" spans="1:7" x14ac:dyDescent="0.25">
      <c r="A154" t="s">
        <v>360</v>
      </c>
      <c r="B154" t="s">
        <v>61</v>
      </c>
      <c r="C154" s="2">
        <v>41565</v>
      </c>
      <c r="D154" s="2">
        <v>5.84</v>
      </c>
      <c r="E154" s="2">
        <v>8669</v>
      </c>
      <c r="F154" s="2">
        <v>0</v>
      </c>
      <c r="G154" s="2" t="s">
        <v>312</v>
      </c>
    </row>
    <row r="155" spans="1:7" x14ac:dyDescent="0.25">
      <c r="A155" t="s">
        <v>78</v>
      </c>
      <c r="B155" t="s">
        <v>79</v>
      </c>
      <c r="C155" s="2">
        <v>0</v>
      </c>
      <c r="D155" s="2">
        <v>0</v>
      </c>
      <c r="E155" s="2">
        <v>0</v>
      </c>
      <c r="F155" s="2">
        <v>0</v>
      </c>
      <c r="G155" s="2" t="s">
        <v>311</v>
      </c>
    </row>
    <row r="156" spans="1:7" x14ac:dyDescent="0.25">
      <c r="A156" t="s">
        <v>295</v>
      </c>
      <c r="B156" t="s">
        <v>232</v>
      </c>
      <c r="C156" s="2">
        <v>0</v>
      </c>
      <c r="D156" s="2">
        <v>0</v>
      </c>
      <c r="E156" s="2">
        <v>0</v>
      </c>
      <c r="F156" s="2">
        <v>0</v>
      </c>
      <c r="G156" s="2" t="s">
        <v>264</v>
      </c>
    </row>
    <row r="157" spans="1:7" x14ac:dyDescent="0.25">
      <c r="A157" t="s">
        <v>334</v>
      </c>
      <c r="B157" t="s">
        <v>91</v>
      </c>
      <c r="C157" s="2">
        <v>0</v>
      </c>
      <c r="D157" s="2">
        <v>0</v>
      </c>
      <c r="E157" s="2">
        <v>0</v>
      </c>
      <c r="F157" s="2">
        <v>0</v>
      </c>
      <c r="G157" s="2" t="s">
        <v>264</v>
      </c>
    </row>
    <row r="158" spans="1:7" x14ac:dyDescent="0.25">
      <c r="A158" t="s">
        <v>81</v>
      </c>
      <c r="B158" t="s">
        <v>82</v>
      </c>
      <c r="C158" s="2">
        <v>2006</v>
      </c>
      <c r="D158" s="2">
        <v>12.71</v>
      </c>
      <c r="E158" s="2">
        <v>0</v>
      </c>
      <c r="F158" s="2">
        <v>0</v>
      </c>
      <c r="G158" s="2" t="s">
        <v>317</v>
      </c>
    </row>
    <row r="159" spans="1:7" x14ac:dyDescent="0.25">
      <c r="A159" t="s">
        <v>325</v>
      </c>
      <c r="B159" t="s">
        <v>255</v>
      </c>
      <c r="C159" s="2">
        <v>0</v>
      </c>
      <c r="D159" s="2">
        <v>0</v>
      </c>
      <c r="E159" s="2">
        <v>0</v>
      </c>
      <c r="F159" s="2">
        <v>0</v>
      </c>
      <c r="G159" s="2" t="s">
        <v>264</v>
      </c>
    </row>
  </sheetData>
  <conditionalFormatting sqref="A13">
    <cfRule type="cellIs" dxfId="0" priority="1" operator="equal">
      <formula>-1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FB4DF800F1A746AB29D33FF90F8EE0" ma:contentTypeVersion="12" ma:contentTypeDescription="Opprett et nytt dokument." ma:contentTypeScope="" ma:versionID="f5a2bcfb302dd38402bc2ec99ee5ce78">
  <xsd:schema xmlns:xsd="http://www.w3.org/2001/XMLSchema" xmlns:xs="http://www.w3.org/2001/XMLSchema" xmlns:p="http://schemas.microsoft.com/office/2006/metadata/properties" xmlns:ns2="a7d7fa2c-8f9e-4a4f-8260-82fb7cdb61ea" xmlns:ns3="97c343e2-56d9-4523-bcba-f0b94789b771" targetNamespace="http://schemas.microsoft.com/office/2006/metadata/properties" ma:root="true" ma:fieldsID="72df031122735d363dd3eb53ab68a1b3" ns2:_="" ns3:_="">
    <xsd:import namespace="a7d7fa2c-8f9e-4a4f-8260-82fb7cdb61ea"/>
    <xsd:import namespace="97c343e2-56d9-4523-bcba-f0b94789b7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fa2c-8f9e-4a4f-8260-82fb7cdb61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64fb5030-246e-4ff2-97ab-9ef7ae2a55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343e2-56d9-4523-bcba-f0b94789b77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criptIds xmlns="http://schemas.microsoft.com/office/extensibility/maker/v1.0" id="script-ids-node-id">
  <scriptId xmlns="" id="ms-officescript%3A%2F%2Fonedrive_business_itemlink%2F01XI57EU7A5IE57ZSA4JAZ2YLQPI4FSAKA:ms-officescript%3A%2F%2Fonedrive_business_sharinglink%2Fu!aHR0cHM6Ly9zcHJvc2xvLW15LnNoYXJlcG9pbnQuY29tLzp1Oi9nL3BlcnNvbmFsL2JqYXJ0ZV9lbmdlc2xhbmRfc3ByYWtyYWRldF9uby9JUURnNmduZjVrRGlRWjFoY0hvNFdRRkFBZkp4SGFnamluUjNzeXQtbmcwRjU0aw"/>
</scriptId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d7fa2c-8f9e-4a4f-8260-82fb7cdb61ea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9F9BD4-3C91-45FA-B803-4A4D90425C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7fa2c-8f9e-4a4f-8260-82fb7cdb61ea"/>
    <ds:schemaRef ds:uri="97c343e2-56d9-4523-bcba-f0b94789b7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DA6F67-9AB7-4BC3-89D6-DD0B2CB9AA4F}">
  <ds:schemaRefs>
    <ds:schemaRef ds:uri="http://schemas.microsoft.com/office/extensibility/maker/v1.0"/>
    <ds:schemaRef ds:uri=""/>
  </ds:schemaRefs>
</ds:datastoreItem>
</file>

<file path=customXml/itemProps3.xml><?xml version="1.0" encoding="utf-8"?>
<ds:datastoreItem xmlns:ds="http://schemas.openxmlformats.org/officeDocument/2006/customXml" ds:itemID="{A6C4A429-ABC0-4779-A0F0-6D1ABE451B19}">
  <ds:schemaRefs>
    <ds:schemaRef ds:uri="http://schemas.microsoft.com/office/2006/documentManagement/types"/>
    <ds:schemaRef ds:uri="a7d7fa2c-8f9e-4a4f-8260-82fb7cdb61e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97c343e2-56d9-4523-bcba-f0b94789b771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86A71024-AE34-4B7B-A142-8D04F15A96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2</vt:i4>
      </vt:variant>
    </vt:vector>
  </HeadingPairs>
  <TitlesOfParts>
    <vt:vector size="2" baseType="lpstr">
      <vt:lpstr>Departementer</vt:lpstr>
      <vt:lpstr>Virksomheter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Bjarte Wivestad Engesland</dc:creator>
  <cp:lastModifiedBy>Bjarte Wivestad Engesland</cp:lastModifiedBy>
  <dcterms:created xsi:type="dcterms:W3CDTF">2026-04-22T08:38:13Z</dcterms:created>
  <dcterms:modified xsi:type="dcterms:W3CDTF">2026-05-21T10:44:36Z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0x0101007EFB4DF800F1A746AB29D33FF90F8EE0</vt:lpwstr>
  </property>
  <property fmtid="{D5CDD505-2E9C-101B-9397-08002B2CF9AE}" pid="3" name="MediaServiceImageTags">
    <vt:lpwstr/>
  </property>
</Properties>
</file>